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/>
  </bookViews>
  <sheets>
    <sheet name="Índice" sheetId="11" r:id="rId1"/>
    <sheet name="1" sheetId="1" r:id="rId2"/>
    <sheet name="2" sheetId="2" r:id="rId3"/>
    <sheet name="3" sheetId="3" r:id="rId4"/>
    <sheet name="4" sheetId="4" r:id="rId5"/>
    <sheet name="G1" sheetId="5" r:id="rId6"/>
    <sheet name="G2" sheetId="6" r:id="rId7"/>
    <sheet name="G3" sheetId="7" r:id="rId8"/>
    <sheet name="G4" sheetId="8" r:id="rId9"/>
    <sheet name="G5" sheetId="9" r:id="rId10"/>
  </sheets>
  <externalReferences>
    <externalReference r:id="rId11"/>
  </externalReferences>
  <definedNames>
    <definedName name="_xlnm.Print_Area" localSheetId="1">'1'!$A$4:$L$30</definedName>
    <definedName name="_xlnm.Print_Area" localSheetId="2">'2'!$A$4:$G$27</definedName>
    <definedName name="_xlnm.Print_Area" localSheetId="3">'3'!$A$4:$G$30</definedName>
    <definedName name="_xlnm.Print_Area" localSheetId="4">'4'!$A$4:$I$55</definedName>
    <definedName name="_xlnm.Print_Area" localSheetId="5">'G1'!$A$4:$S$28</definedName>
    <definedName name="_xlnm.Print_Area" localSheetId="6">'G2'!$A$4:$K$31</definedName>
    <definedName name="_xlnm.Print_Area" localSheetId="7">'G3'!$A$4:$O$30</definedName>
    <definedName name="_xlnm.Print_Area" localSheetId="8">'G4'!$A$4:$N$31</definedName>
    <definedName name="_xlnm.Print_Area" localSheetId="9">'G5'!$A$4:$K$26</definedName>
    <definedName name="_xlnm.Print_Area" localSheetId="0">Índice!$A$4:$J$23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5" i="7" l="1"/>
  <c r="M25" i="7"/>
  <c r="L25" i="7"/>
  <c r="N24" i="7"/>
  <c r="M24" i="7"/>
  <c r="L24" i="7"/>
  <c r="N23" i="7"/>
  <c r="M23" i="7"/>
  <c r="L23" i="7"/>
  <c r="N22" i="7"/>
  <c r="M22" i="7"/>
  <c r="L22" i="7"/>
  <c r="N21" i="7"/>
  <c r="M21" i="7"/>
  <c r="L21" i="7"/>
  <c r="N20" i="7"/>
  <c r="M20" i="7"/>
  <c r="L20" i="7"/>
  <c r="N19" i="7"/>
  <c r="M19" i="7"/>
  <c r="L19" i="7"/>
  <c r="N18" i="7"/>
  <c r="M18" i="7"/>
  <c r="L18" i="7"/>
  <c r="N17" i="7"/>
  <c r="M17" i="7"/>
  <c r="L17" i="7"/>
  <c r="N16" i="7"/>
  <c r="M16" i="7"/>
  <c r="L16" i="7"/>
  <c r="N15" i="7"/>
  <c r="M15" i="7"/>
  <c r="L15" i="7"/>
  <c r="N14" i="7"/>
  <c r="M14" i="7"/>
  <c r="L14" i="7"/>
  <c r="N13" i="7"/>
  <c r="M13" i="7"/>
  <c r="L13" i="7"/>
  <c r="N12" i="7"/>
  <c r="M12" i="7"/>
  <c r="L12" i="7"/>
  <c r="N11" i="7"/>
  <c r="M11" i="7"/>
  <c r="L11" i="7"/>
  <c r="N10" i="7"/>
  <c r="M10" i="7"/>
  <c r="L10" i="7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O25" i="5"/>
  <c r="O10" i="5"/>
  <c r="P10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R25" i="5"/>
  <c r="R10" i="5"/>
  <c r="O11" i="5"/>
  <c r="R11" i="5"/>
  <c r="O12" i="5"/>
  <c r="R12" i="5"/>
  <c r="O13" i="5"/>
  <c r="R13" i="5"/>
  <c r="O14" i="5"/>
  <c r="R14" i="5"/>
  <c r="O15" i="5"/>
  <c r="R15" i="5"/>
  <c r="O16" i="5"/>
  <c r="R16" i="5"/>
  <c r="O17" i="5"/>
  <c r="R17" i="5"/>
  <c r="O18" i="5"/>
  <c r="R18" i="5"/>
  <c r="O19" i="5"/>
  <c r="R19" i="5"/>
  <c r="O20" i="5"/>
  <c r="R20" i="5"/>
  <c r="O21" i="5"/>
  <c r="R21" i="5"/>
  <c r="O22" i="5"/>
  <c r="R22" i="5"/>
  <c r="O23" i="5"/>
  <c r="R23" i="5"/>
  <c r="O24" i="5"/>
  <c r="R24" i="5"/>
  <c r="H25" i="1"/>
  <c r="E25" i="1"/>
  <c r="K25" i="1"/>
  <c r="G25" i="1"/>
  <c r="D25" i="1"/>
  <c r="J25" i="1"/>
  <c r="K24" i="1"/>
  <c r="J24" i="1"/>
  <c r="I24" i="1"/>
  <c r="F24" i="1"/>
  <c r="K23" i="1"/>
  <c r="J23" i="1"/>
  <c r="I23" i="1"/>
  <c r="F23" i="1"/>
  <c r="K22" i="1"/>
  <c r="J22" i="1"/>
  <c r="I22" i="1"/>
  <c r="F22" i="1"/>
  <c r="K21" i="1"/>
  <c r="J21" i="1"/>
  <c r="I21" i="1"/>
  <c r="F21" i="1"/>
  <c r="K20" i="1"/>
  <c r="J20" i="1"/>
  <c r="I20" i="1"/>
  <c r="F20" i="1"/>
  <c r="K19" i="1"/>
  <c r="J19" i="1"/>
  <c r="I19" i="1"/>
  <c r="F19" i="1"/>
  <c r="K18" i="1"/>
  <c r="J18" i="1"/>
  <c r="I18" i="1"/>
  <c r="F18" i="1"/>
  <c r="K17" i="1"/>
  <c r="J17" i="1"/>
  <c r="I17" i="1"/>
  <c r="F17" i="1"/>
  <c r="K16" i="1"/>
  <c r="J16" i="1"/>
  <c r="I16" i="1"/>
  <c r="F16" i="1"/>
  <c r="K15" i="1"/>
  <c r="J15" i="1"/>
  <c r="I15" i="1"/>
  <c r="F15" i="1"/>
  <c r="K14" i="1"/>
  <c r="J14" i="1"/>
  <c r="I14" i="1"/>
  <c r="F14" i="1"/>
  <c r="K13" i="1"/>
  <c r="J13" i="1"/>
  <c r="I13" i="1"/>
  <c r="F13" i="1"/>
  <c r="K12" i="1"/>
  <c r="J12" i="1"/>
  <c r="I12" i="1"/>
  <c r="F12" i="1"/>
  <c r="K11" i="1"/>
  <c r="J11" i="1"/>
  <c r="I11" i="1"/>
  <c r="F11" i="1"/>
  <c r="K10" i="1"/>
  <c r="J10" i="1"/>
  <c r="I10" i="1"/>
  <c r="F10" i="1"/>
  <c r="E24" i="2"/>
  <c r="D24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24" i="3"/>
  <c r="E24" i="3"/>
  <c r="D24" i="3"/>
  <c r="D26" i="6"/>
  <c r="J15" i="9"/>
  <c r="I15" i="9"/>
  <c r="D20" i="6"/>
  <c r="H13" i="6"/>
  <c r="D13" i="6"/>
  <c r="H11" i="6"/>
  <c r="D25" i="6"/>
  <c r="H10" i="6"/>
  <c r="F25" i="1"/>
  <c r="I25" i="1"/>
</calcChain>
</file>

<file path=xl/sharedStrings.xml><?xml version="1.0" encoding="utf-8"?>
<sst xmlns="http://schemas.openxmlformats.org/spreadsheetml/2006/main" count="582" uniqueCount="182">
  <si>
    <t>Área metropolitana total</t>
  </si>
  <si>
    <t>Área urbanizada</t>
  </si>
  <si>
    <t>Población</t>
  </si>
  <si>
    <t>Belo Horizonte</t>
  </si>
  <si>
    <t>Buenos Aires</t>
  </si>
  <si>
    <t>Caracas</t>
  </si>
  <si>
    <t>Ciudad de México</t>
  </si>
  <si>
    <t>Curitiba</t>
  </si>
  <si>
    <t>Guadalajara</t>
  </si>
  <si>
    <t>León</t>
  </si>
  <si>
    <t>Lima</t>
  </si>
  <si>
    <t>Porto Alegre</t>
  </si>
  <si>
    <t>Rio de Janeiro</t>
  </si>
  <si>
    <t>San José</t>
  </si>
  <si>
    <t>Santiago</t>
  </si>
  <si>
    <t>São Paulo</t>
  </si>
  <si>
    <t xml:space="preserve">Total </t>
  </si>
  <si>
    <t>Empleo</t>
  </si>
  <si>
    <t>Bogotá</t>
  </si>
  <si>
    <t>Montevideo</t>
  </si>
  <si>
    <t>Río de Janeiro</t>
  </si>
  <si>
    <t>Promedio</t>
  </si>
  <si>
    <t>Valor</t>
  </si>
  <si>
    <t xml:space="preserve">Población </t>
  </si>
  <si>
    <t>Sistema vial (Km)</t>
  </si>
  <si>
    <t>Semáforos</t>
  </si>
  <si>
    <t>Flota de automóviles</t>
  </si>
  <si>
    <t>Flota de motocicletas</t>
  </si>
  <si>
    <t>Flota de taxis de uso individual</t>
  </si>
  <si>
    <t>Flota de autobús estándar</t>
  </si>
  <si>
    <t>Trabajadores en transporte colectivo</t>
  </si>
  <si>
    <t>Puestos de transporte colectivo</t>
  </si>
  <si>
    <t>Viajes en transporte colectivo/día</t>
  </si>
  <si>
    <t>Viajes en transporte individual/día</t>
  </si>
  <si>
    <t>Viajes en transporte no motorizado/día</t>
  </si>
  <si>
    <t>Recorrido en transporte colectivo (km/día)</t>
  </si>
  <si>
    <t>Recorrido en transporte individual (km/día)</t>
  </si>
  <si>
    <t>Tiempo de recorrido en transporte colectivo (hora/día)</t>
  </si>
  <si>
    <t>Tiempo de recorrido en transporte individual motorizado (hora/día)</t>
  </si>
  <si>
    <t>Tiempo de recorrido transporte no motorizado (hora/día)</t>
  </si>
  <si>
    <t>Consumo de energía en transporte público colectivo (TEP/día)</t>
  </si>
  <si>
    <t>Consumo de energía en transporte público individual (TEP/día)</t>
  </si>
  <si>
    <t>Consumo de energía total (TEP/día)</t>
  </si>
  <si>
    <t>Emisiones de contaminantes locales (tonelada/día)</t>
  </si>
  <si>
    <t>Emisiones de CO2 (tonelada/día)</t>
  </si>
  <si>
    <t>Estados Unidos</t>
  </si>
  <si>
    <t>Europa</t>
  </si>
  <si>
    <t>América Latina - OMU</t>
  </si>
  <si>
    <t>Chicago</t>
  </si>
  <si>
    <t>Los Ángeles</t>
  </si>
  <si>
    <t>San Francisco</t>
  </si>
  <si>
    <t>Primario</t>
  </si>
  <si>
    <t>Secundario</t>
  </si>
  <si>
    <t>Terciario</t>
  </si>
  <si>
    <t xml:space="preserve">Transporte </t>
  </si>
  <si>
    <t>Viajes/persona/día</t>
  </si>
  <si>
    <t>Masculino</t>
  </si>
  <si>
    <t>Femenino</t>
  </si>
  <si>
    <t>Colectivo</t>
  </si>
  <si>
    <t>Individual</t>
  </si>
  <si>
    <t>No motorizado</t>
  </si>
  <si>
    <t>País</t>
  </si>
  <si>
    <t>Brasil</t>
  </si>
  <si>
    <t>Colombia</t>
  </si>
  <si>
    <t>Argentina</t>
  </si>
  <si>
    <t>Venezuela</t>
  </si>
  <si>
    <t>México</t>
  </si>
  <si>
    <t>Perú</t>
  </si>
  <si>
    <t>Uruguay</t>
  </si>
  <si>
    <t>Costa Rica</t>
  </si>
  <si>
    <t>Chile</t>
  </si>
  <si>
    <t>Área metropolitana</t>
  </si>
  <si>
    <t>Título</t>
  </si>
  <si>
    <t>G1</t>
  </si>
  <si>
    <t>G2</t>
  </si>
  <si>
    <t>G3</t>
  </si>
  <si>
    <t>G4</t>
  </si>
  <si>
    <t>G5</t>
  </si>
  <si>
    <t>CARACTERÍSTICAS SOCIOECONÓMICAS</t>
  </si>
  <si>
    <t>Ítem</t>
  </si>
  <si>
    <t>Ciudad</t>
  </si>
  <si>
    <t>Países en Desarrollo</t>
  </si>
  <si>
    <t>Áreas metropolitanas del OMU</t>
  </si>
  <si>
    <t>Londres, Gran Bretaña</t>
  </si>
  <si>
    <t>Munich, Alemania</t>
  </si>
  <si>
    <t>Madrid, España</t>
  </si>
  <si>
    <t>Seúl, Corea del Sur</t>
  </si>
  <si>
    <t>El Cairo, Egipto</t>
  </si>
  <si>
    <t>Yakarta, Indonesia</t>
  </si>
  <si>
    <t>Mumbai, India</t>
  </si>
  <si>
    <t>Manila, Filipinas</t>
  </si>
  <si>
    <t>Bangkok, Tailandia</t>
  </si>
  <si>
    <t>París, Francia</t>
  </si>
  <si>
    <t>Nueva York</t>
  </si>
  <si>
    <t>Área geográfica</t>
  </si>
  <si>
    <t>Área urbanizada / Área metropolitana</t>
  </si>
  <si>
    <t>s/d: sin datos</t>
  </si>
  <si>
    <t>Ingreso mínimo (dólares corrientes)</t>
  </si>
  <si>
    <t>Ingreso promedio (dólares corrientes)</t>
  </si>
  <si>
    <t>s/d</t>
  </si>
  <si>
    <t>Promedios</t>
  </si>
  <si>
    <t>Valor máximo</t>
  </si>
  <si>
    <t>Valor mínimo</t>
  </si>
  <si>
    <t>Salario mínimo (dólares)</t>
  </si>
  <si>
    <t>Puestos-km en transporte colectivo (en millones)</t>
  </si>
  <si>
    <t>Precio de la gasolina (en dólares por litro)</t>
  </si>
  <si>
    <t>Precio del Diesel (en dólares por litro)</t>
  </si>
  <si>
    <t>Gastos personales en transporte público individual (en millones de dólares/año)</t>
  </si>
  <si>
    <t>Gastos personales en transporte público colectivo (en millones de dólares/año)</t>
  </si>
  <si>
    <t>Patrimonio de sistemas varios (en millones de dólares)</t>
  </si>
  <si>
    <t>Patrimonio de vehículos colectivos (en millones de dólares)</t>
  </si>
  <si>
    <t>Patrimonio de vehículos individuales (en millones de dólares)</t>
  </si>
  <si>
    <t>Volver al índice</t>
  </si>
  <si>
    <t>Empleo/Población</t>
  </si>
  <si>
    <t>VARIABLE</t>
  </si>
  <si>
    <t>CUADROS</t>
  </si>
  <si>
    <t>GRÁFICOS</t>
  </si>
  <si>
    <t>Pestaña</t>
  </si>
  <si>
    <t>Cuadro N°1: Áreas Metropolitanas Observadas: Superficie, Población y Densidad. Año 2007.</t>
  </si>
  <si>
    <t>Cuadro N°3: Distribución de los empleos formales por sector de actividad. Año 2007.</t>
  </si>
  <si>
    <t>Cuadro N°2: Población y empleo. Año 2007.</t>
  </si>
  <si>
    <t>Cuadro N°4: Rango de variación de datos relevantes de las ciudades. Año 2007.</t>
  </si>
  <si>
    <t>Gráfico N°3: Distribución de los empleos por sector de actividad. Año 2007.</t>
  </si>
  <si>
    <t>Gráfico N°4: Ingreso per cápita. Año 2007.</t>
  </si>
  <si>
    <t>Gráfico N°5: Movilidad y genero en Sao Paulo. En viajes/día por pasajero. Año 2008.</t>
  </si>
  <si>
    <t>Gráfico N°1: Densidad demográfica. Año 2007.</t>
  </si>
  <si>
    <t>Gráfico N°2: Densidad urbana comparada. Año 2007.</t>
  </si>
  <si>
    <r>
      <t>km</t>
    </r>
    <r>
      <rPr>
        <vertAlign val="superscript"/>
        <sz val="12"/>
        <color indexed="8"/>
        <rFont val="Roboto Regular"/>
      </rPr>
      <t>2</t>
    </r>
  </si>
  <si>
    <r>
      <t>Población/km</t>
    </r>
    <r>
      <rPr>
        <vertAlign val="superscript"/>
        <sz val="12"/>
        <color indexed="8"/>
        <rFont val="Roboto Regular"/>
      </rPr>
      <t>2</t>
    </r>
    <r>
      <rPr>
        <sz val="12"/>
        <color indexed="8"/>
        <rFont val="Roboto Regular"/>
      </rPr>
      <t xml:space="preserve"> </t>
    </r>
  </si>
  <si>
    <r>
      <t>Área total (Km</t>
    </r>
    <r>
      <rPr>
        <vertAlign val="superscript"/>
        <sz val="12"/>
        <color indexed="8"/>
        <rFont val="Roboto Regular"/>
      </rPr>
      <t>2</t>
    </r>
    <r>
      <rPr>
        <sz val="12"/>
        <color indexed="8"/>
        <rFont val="Roboto Regular"/>
      </rPr>
      <t>)</t>
    </r>
  </si>
  <si>
    <r>
      <t>Área urbana (Km</t>
    </r>
    <r>
      <rPr>
        <vertAlign val="superscript"/>
        <sz val="12"/>
        <color indexed="8"/>
        <rFont val="Roboto Regular"/>
      </rPr>
      <t>2</t>
    </r>
    <r>
      <rPr>
        <sz val="12"/>
        <color indexed="8"/>
        <rFont val="Roboto Regular"/>
      </rPr>
      <t>)</t>
    </r>
  </si>
  <si>
    <r>
      <t>Hab/km</t>
    </r>
    <r>
      <rPr>
        <vertAlign val="superscript"/>
        <sz val="12"/>
        <color indexed="8"/>
        <rFont val="Roboto Regular"/>
      </rPr>
      <t>2</t>
    </r>
  </si>
  <si>
    <r>
      <t>km</t>
    </r>
    <r>
      <rPr>
        <vertAlign val="superscript"/>
        <sz val="12"/>
        <color indexed="8"/>
        <rFont val="Roboto Regular"/>
      </rPr>
      <t>2</t>
    </r>
  </si>
  <si>
    <r>
      <t>Población/km</t>
    </r>
    <r>
      <rPr>
        <vertAlign val="superscript"/>
        <sz val="12"/>
        <color indexed="8"/>
        <rFont val="Roboto Regular"/>
      </rPr>
      <t>2</t>
    </r>
    <r>
      <rPr>
        <sz val="12"/>
        <color indexed="8"/>
        <rFont val="Roboto Regular"/>
      </rPr>
      <t xml:space="preserve"> </t>
    </r>
  </si>
  <si>
    <t>(1) Ciudades de alta densidad de países en desarrollo (PED): Yakarta, Mumbai, Bangkok, Manila, Seúl y El Cairo.</t>
  </si>
  <si>
    <t>(1) Hay áreas con cantidad igual a cero.</t>
  </si>
  <si>
    <r>
      <t xml:space="preserve">Patrimonio de vías de rieles (en millones de dólares) </t>
    </r>
    <r>
      <rPr>
        <vertAlign val="superscript"/>
        <sz val="12"/>
        <color indexed="57"/>
        <rFont val="Roboto Regular"/>
      </rPr>
      <t>(1)</t>
    </r>
  </si>
  <si>
    <r>
      <t xml:space="preserve">Flota de vagones de metro </t>
    </r>
    <r>
      <rPr>
        <vertAlign val="superscript"/>
        <sz val="12"/>
        <color indexed="57"/>
        <rFont val="Roboto Regular"/>
      </rPr>
      <t>(1)</t>
    </r>
  </si>
  <si>
    <r>
      <t xml:space="preserve">Flota de vagones de ferrocarril </t>
    </r>
    <r>
      <rPr>
        <vertAlign val="superscript"/>
        <sz val="12"/>
        <color indexed="57"/>
        <rFont val="Roboto Regular"/>
      </rPr>
      <t>(1)</t>
    </r>
  </si>
  <si>
    <r>
      <t xml:space="preserve">Flota de microbuses </t>
    </r>
    <r>
      <rPr>
        <vertAlign val="superscript"/>
        <sz val="12"/>
        <color indexed="57"/>
        <rFont val="Roboto Regular"/>
      </rPr>
      <t>(1)</t>
    </r>
  </si>
  <si>
    <r>
      <t xml:space="preserve">Ciclovías (Km) </t>
    </r>
    <r>
      <rPr>
        <vertAlign val="superscript"/>
        <sz val="12"/>
        <color indexed="57"/>
        <rFont val="Roboto Regular"/>
      </rPr>
      <t>(1)</t>
    </r>
  </si>
  <si>
    <r>
      <t xml:space="preserve">Corredores de autobús completos (Km) </t>
    </r>
    <r>
      <rPr>
        <vertAlign val="superscript"/>
        <sz val="12"/>
        <color indexed="57"/>
        <rFont val="Roboto Regular"/>
      </rPr>
      <t>(1)</t>
    </r>
  </si>
  <si>
    <r>
      <rPr>
        <sz val="12"/>
        <color indexed="8"/>
        <rFont val="Roboto Regular"/>
      </rPr>
      <t xml:space="preserve">Red de metro (Km) </t>
    </r>
    <r>
      <rPr>
        <vertAlign val="superscript"/>
        <sz val="12"/>
        <color indexed="57"/>
        <rFont val="Roboto Regular"/>
      </rPr>
      <t>(1)</t>
    </r>
  </si>
  <si>
    <r>
      <t xml:space="preserve">Red de ferrocarriles (Km) </t>
    </r>
    <r>
      <rPr>
        <vertAlign val="superscript"/>
        <sz val="12"/>
        <color indexed="57"/>
        <rFont val="Roboto Regular"/>
      </rPr>
      <t>(1)</t>
    </r>
  </si>
  <si>
    <r>
      <t xml:space="preserve">Primario (%) </t>
    </r>
    <r>
      <rPr>
        <vertAlign val="superscript"/>
        <sz val="12"/>
        <color indexed="57"/>
        <rFont val="Roboto Regular"/>
      </rPr>
      <t>(1)</t>
    </r>
  </si>
  <si>
    <r>
      <t xml:space="preserve">Secundario (%) </t>
    </r>
    <r>
      <rPr>
        <vertAlign val="superscript"/>
        <sz val="12"/>
        <color indexed="57"/>
        <rFont val="Roboto Regular"/>
      </rPr>
      <t>(2)</t>
    </r>
  </si>
  <si>
    <r>
      <t xml:space="preserve">Terciario (%) </t>
    </r>
    <r>
      <rPr>
        <vertAlign val="superscript"/>
        <sz val="12"/>
        <color indexed="57"/>
        <rFont val="Roboto Regular"/>
      </rPr>
      <t>(3)</t>
    </r>
  </si>
  <si>
    <r>
      <rPr>
        <b/>
        <sz val="10"/>
        <color indexed="9"/>
        <rFont val="Roboto Regular"/>
      </rPr>
      <t>Sector secundario:</t>
    </r>
    <r>
      <rPr>
        <sz val="10"/>
        <color indexed="9"/>
        <rFont val="Roboto Regular"/>
      </rPr>
      <t xml:space="preserve"> actividades de la industria manufacturera</t>
    </r>
  </si>
  <si>
    <r>
      <rPr>
        <b/>
        <sz val="10"/>
        <color indexed="9"/>
        <rFont val="Roboto Regular"/>
      </rPr>
      <t xml:space="preserve">Sector terciario: </t>
    </r>
    <r>
      <rPr>
        <sz val="10"/>
        <color indexed="9"/>
        <rFont val="Roboto Regular"/>
      </rPr>
      <t xml:space="preserve">actividades de servicios. </t>
    </r>
  </si>
  <si>
    <t>(1) Sector primario: actividades agropecuarias y extractivas</t>
  </si>
  <si>
    <t>(2) Sector secundario: actividades de la industria manufacturera</t>
  </si>
  <si>
    <t xml:space="preserve">(3) Sector terciario: actividades de servicios. </t>
  </si>
  <si>
    <r>
      <rPr>
        <b/>
        <sz val="10"/>
        <color indexed="9"/>
        <rFont val="Roboto Regular"/>
      </rPr>
      <t xml:space="preserve">* </t>
    </r>
    <r>
      <rPr>
        <sz val="10"/>
        <color indexed="9"/>
        <rFont val="Roboto Regular"/>
      </rPr>
      <t>En el caso de Bogotá no hay un área metropolitana legalmente. Se usa el concepto de ciudad-región el cual incluye el área del DC y los municipios cercanos de la Sabana de Bogotá.</t>
    </r>
  </si>
  <si>
    <r>
      <rPr>
        <b/>
        <sz val="10"/>
        <color indexed="9"/>
        <rFont val="Roboto Regular"/>
      </rPr>
      <t>**</t>
    </r>
    <r>
      <rPr>
        <sz val="10"/>
        <color indexed="9"/>
        <rFont val="Roboto Regular"/>
      </rPr>
      <t xml:space="preserve"> El área metropolitana de Montevideo está integrada por el Municipio de Montevideo, donde se concentra el 71% de la población, y parte de los municipios de Canelones y San José. La información presentada en este informe se refiere unicamente al Municipio de Montevideo</t>
    </r>
  </si>
  <si>
    <r>
      <t xml:space="preserve">Montevideo </t>
    </r>
    <r>
      <rPr>
        <sz val="12"/>
        <color indexed="57"/>
        <rFont val="Roboto Regular"/>
      </rPr>
      <t>**</t>
    </r>
  </si>
  <si>
    <r>
      <t xml:space="preserve">Bogotá </t>
    </r>
    <r>
      <rPr>
        <sz val="12"/>
        <color indexed="57"/>
        <rFont val="Roboto Regular"/>
      </rPr>
      <t>*</t>
    </r>
  </si>
  <si>
    <r>
      <t xml:space="preserve">Sector primario: </t>
    </r>
    <r>
      <rPr>
        <sz val="10"/>
        <color indexed="9"/>
        <rFont val="Roboto Regular"/>
      </rPr>
      <t xml:space="preserve">actividades agropecuarias y extractivas </t>
    </r>
    <r>
      <rPr>
        <b/>
        <sz val="10"/>
        <color indexed="30"/>
        <rFont val="Roboto Regular"/>
      </rPr>
      <t/>
    </r>
  </si>
  <si>
    <r>
      <rPr>
        <b/>
        <sz val="11"/>
        <color rgb="FF155E8F"/>
        <rFont val="Roboto Regular"/>
      </rPr>
      <t xml:space="preserve">Gráfico Nº 5. </t>
    </r>
    <r>
      <rPr>
        <sz val="11"/>
        <rFont val="Roboto Regular"/>
      </rPr>
      <t>Movilidad y género en São Paulo. En viajes / día por pasajero. Año 2008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</si>
  <si>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8"/>
        <rFont val="Roboto Regular"/>
      </rPr>
      <t>Metro de São Paulo (2008).</t>
    </r>
  </si>
  <si>
    <r>
      <rPr>
        <sz val="12"/>
        <color rgb="FF155E8F"/>
        <rFont val="Wingdings"/>
      </rPr>
      <t></t>
    </r>
    <r>
      <rPr>
        <sz val="12"/>
        <color rgb="FF155E8F"/>
        <rFont val="Roboto Regular"/>
      </rPr>
      <t xml:space="preserve">  Atrás </t>
    </r>
  </si>
  <si>
    <r>
      <rPr>
        <b/>
        <sz val="11"/>
        <color rgb="FF155E8F"/>
        <rFont val="Roboto Regular"/>
      </rPr>
      <t xml:space="preserve">Gráfico Nº 4. </t>
    </r>
    <r>
      <rPr>
        <sz val="11"/>
        <rFont val="Roboto Regular"/>
      </rPr>
      <t>Ingreso per cápita. Año 2007.</t>
    </r>
  </si>
  <si>
    <r>
      <rPr>
        <b/>
        <sz val="10"/>
        <color rgb="FF155E8F"/>
        <rFont val="Roboto Regular"/>
      </rPr>
      <t>Fuente:</t>
    </r>
    <r>
      <rPr>
        <b/>
        <sz val="10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</si>
  <si>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sz val="12"/>
        <color rgb="FF155E8F"/>
        <rFont val="Wingdings"/>
      </rPr>
      <t xml:space="preserve">  </t>
    </r>
    <r>
      <rPr>
        <sz val="12"/>
        <color rgb="FF155E8F"/>
        <rFont val="Roboto Regular"/>
      </rPr>
      <t xml:space="preserve">Atrás </t>
    </r>
  </si>
  <si>
    <r>
      <t xml:space="preserve">Siguiente </t>
    </r>
    <r>
      <rPr>
        <sz val="12"/>
        <color rgb="FF155E8F"/>
        <rFont val="Wingdings"/>
      </rPr>
      <t xml:space="preserve">  </t>
    </r>
  </si>
  <si>
    <r>
      <rPr>
        <b/>
        <sz val="11"/>
        <color rgb="FF155E8F"/>
        <rFont val="Roboto Regular"/>
      </rPr>
      <t>Gráfico Nº 3.</t>
    </r>
    <r>
      <rPr>
        <b/>
        <sz val="11"/>
        <rFont val="Roboto Regular"/>
      </rPr>
      <t xml:space="preserve"> </t>
    </r>
    <r>
      <rPr>
        <sz val="11"/>
        <rFont val="Roboto Regular"/>
      </rPr>
      <t>Distribución de los empleos formales por sector de actividad. 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</si>
  <si>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rFont val="Roboto Regular"/>
      </rPr>
      <t>Informe "Observatorio de Movilidad Urbana - CAF", 2009.</t>
    </r>
  </si>
  <si>
    <r>
      <t>Siguiente</t>
    </r>
    <r>
      <rPr>
        <sz val="12"/>
        <color rgb="FF155E8F"/>
        <rFont val="Wingdings"/>
      </rPr>
      <t xml:space="preserve">  </t>
    </r>
  </si>
  <si>
    <r>
      <rPr>
        <b/>
        <sz val="11"/>
        <color rgb="FF155E8F"/>
        <rFont val="Roboto Regular"/>
      </rPr>
      <t>Gráfico Nº 2.</t>
    </r>
    <r>
      <rPr>
        <b/>
        <sz val="11"/>
        <color indexed="30"/>
        <rFont val="Roboto Regular"/>
      </rPr>
      <t xml:space="preserve"> </t>
    </r>
    <r>
      <rPr>
        <sz val="11"/>
        <rFont val="Roboto Regular"/>
      </rPr>
      <t>Densidad urbana comparada. 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</si>
  <si>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8"/>
        <rFont val="Roboto Regular"/>
      </rPr>
      <t>UITP, 2000 para todos los casos menos el de OMU.</t>
    </r>
  </si>
  <si>
    <r>
      <rPr>
        <sz val="12"/>
        <color rgb="FF155E8F"/>
        <rFont val="Roboto Regular"/>
      </rPr>
      <t>Ciudades de alta densidad de PED</t>
    </r>
    <r>
      <rPr>
        <sz val="12"/>
        <rFont val="Roboto Regular"/>
      </rPr>
      <t xml:space="preserve"> </t>
    </r>
    <r>
      <rPr>
        <vertAlign val="superscript"/>
        <sz val="12"/>
        <color indexed="57"/>
        <rFont val="Roboto Regular"/>
      </rPr>
      <t>(1)</t>
    </r>
  </si>
  <si>
    <r>
      <rPr>
        <b/>
        <sz val="11"/>
        <color rgb="FF155E8F"/>
        <rFont val="Roboto Regular"/>
      </rPr>
      <t>Gráfico Nº 1:</t>
    </r>
    <r>
      <rPr>
        <b/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Densidad demográfica. Año 2007</t>
    </r>
  </si>
  <si>
    <r>
      <rPr>
        <b/>
        <sz val="11"/>
        <color rgb="FF155E8F"/>
        <rFont val="Roboto Regular"/>
      </rPr>
      <t xml:space="preserve">Cuadro N° 4. </t>
    </r>
    <r>
      <rPr>
        <sz val="11"/>
        <color indexed="8"/>
        <rFont val="Roboto Regular"/>
      </rPr>
      <t>Rango de variación de datos relevantes de las ciudades.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</si>
  <si>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</si>
  <si>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t xml:space="preserve">Siguiente  </t>
    </r>
    <r>
      <rPr>
        <sz val="12"/>
        <color rgb="FF155E8F"/>
        <rFont val="Wingdings"/>
      </rPr>
      <t xml:space="preserve"> </t>
    </r>
  </si>
  <si>
    <r>
      <rPr>
        <b/>
        <sz val="11"/>
        <color rgb="FF155E8F"/>
        <rFont val="Roboto Regular"/>
      </rPr>
      <t xml:space="preserve">Cuadro Nº 3. </t>
    </r>
    <r>
      <rPr>
        <sz val="11"/>
        <rFont val="Roboto Regular"/>
      </rPr>
      <t>Distribución de los empleos formales por sector de actividad. Año 2007</t>
    </r>
  </si>
  <si>
    <r>
      <rPr>
        <b/>
        <sz val="10"/>
        <color rgb="FF155E8F"/>
        <rFont val="Roboto Regular"/>
      </rPr>
      <t>Fuente:</t>
    </r>
    <r>
      <rPr>
        <b/>
        <sz val="10"/>
        <color indexed="30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</si>
  <si>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sz val="12"/>
        <color rgb="FF155E8F"/>
        <rFont val="Wingdings"/>
      </rPr>
      <t xml:space="preserve"> </t>
    </r>
    <r>
      <rPr>
        <sz val="12"/>
        <color rgb="FF155E8F"/>
        <rFont val="Roboto Regular"/>
      </rPr>
      <t xml:space="preserve"> Atrás </t>
    </r>
  </si>
  <si>
    <r>
      <t xml:space="preserve">Siguiente </t>
    </r>
    <r>
      <rPr>
        <sz val="12"/>
        <color rgb="FF155E8F"/>
        <rFont val="Wingdings"/>
      </rPr>
      <t xml:space="preserve"> </t>
    </r>
  </si>
  <si>
    <r>
      <rPr>
        <b/>
        <sz val="11"/>
        <color rgb="FF155E8F"/>
        <rFont val="Roboto Regular"/>
      </rPr>
      <t>Cuadro Nº 2: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Población y empleo. Año 2007</t>
    </r>
  </si>
  <si>
    <r>
      <t xml:space="preserve">Siguiente   </t>
    </r>
    <r>
      <rPr>
        <sz val="12"/>
        <color rgb="FF155E8F"/>
        <rFont val="Wingdings"/>
      </rPr>
      <t></t>
    </r>
  </si>
  <si>
    <r>
      <rPr>
        <b/>
        <sz val="11"/>
        <color rgb="FF155E8F"/>
        <rFont val="Roboto Regular"/>
      </rPr>
      <t>Cuadro Nº 1: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Áreas Metropolitanas Observadas: Superficie, Población y Densidad. Año 2007</t>
    </r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</si>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</sst>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_ * #,##0_ ;_ * \-#,##0_ ;_ * &quot;-&quot;??_ ;_ @_ "/>
    <numFmt numFmtId="168" formatCode="0.0%"/>
    <numFmt numFmtId="169" formatCode="#,##0.0"/>
  </numFmts>
  <fonts count="7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Roboto Regular"/>
    </font>
    <font>
      <b/>
      <sz val="11"/>
      <color indexed="8"/>
      <name val="Roboto Regular"/>
    </font>
    <font>
      <b/>
      <sz val="10"/>
      <color indexed="9"/>
      <name val="Roboto Regular"/>
    </font>
    <font>
      <u/>
      <sz val="10"/>
      <color indexed="12"/>
      <name val="Roboto Regular"/>
    </font>
    <font>
      <u/>
      <sz val="11"/>
      <color indexed="12"/>
      <name val="Roboto Regular"/>
    </font>
    <font>
      <sz val="10"/>
      <color indexed="8"/>
      <name val="Roboto Regular"/>
    </font>
    <font>
      <sz val="11"/>
      <color indexed="8"/>
      <name val="Roboto Regular"/>
    </font>
    <font>
      <b/>
      <sz val="12"/>
      <color indexed="8"/>
      <name val="Roboto Regular"/>
    </font>
    <font>
      <b/>
      <sz val="10"/>
      <color indexed="30"/>
      <name val="Roboto Regular"/>
    </font>
    <font>
      <sz val="12"/>
      <color indexed="8"/>
      <name val="Roboto Regular"/>
    </font>
    <font>
      <u/>
      <sz val="12"/>
      <color indexed="12"/>
      <name val="Roboto Regular"/>
    </font>
    <font>
      <sz val="12"/>
      <color indexed="8"/>
      <name val="Roboto Regular"/>
    </font>
    <font>
      <b/>
      <sz val="12"/>
      <name val="Roboto Regular"/>
    </font>
    <font>
      <sz val="10"/>
      <color indexed="9"/>
      <name val="Roboto Regular"/>
    </font>
    <font>
      <sz val="11"/>
      <name val="Roboto Regular"/>
    </font>
    <font>
      <sz val="10"/>
      <name val="Roboto Regular"/>
    </font>
    <font>
      <b/>
      <sz val="8"/>
      <color indexed="8"/>
      <name val="Roboto Regular"/>
    </font>
    <font>
      <b/>
      <sz val="9"/>
      <name val="Roboto Regular"/>
    </font>
    <font>
      <b/>
      <sz val="8"/>
      <name val="Roboto Regular"/>
    </font>
    <font>
      <b/>
      <sz val="14"/>
      <color indexed="8"/>
      <name val="Roboto Regular"/>
    </font>
    <font>
      <b/>
      <sz val="11"/>
      <name val="Roboto Regular"/>
    </font>
    <font>
      <vertAlign val="superscript"/>
      <sz val="12"/>
      <color indexed="8"/>
      <name val="Roboto Regular"/>
    </font>
    <font>
      <b/>
      <sz val="11"/>
      <color indexed="30"/>
      <name val="Roboto Regular"/>
    </font>
    <font>
      <b/>
      <sz val="10"/>
      <name val="Roboto Regular"/>
    </font>
    <font>
      <b/>
      <sz val="11"/>
      <color indexed="14"/>
      <name val="Roboto Regular"/>
    </font>
    <font>
      <sz val="12"/>
      <name val="Roboto Regular"/>
    </font>
    <font>
      <sz val="8"/>
      <name val="Roboto Regular"/>
    </font>
    <font>
      <vertAlign val="superscript"/>
      <sz val="11"/>
      <color indexed="8"/>
      <name val="Roboto Regular"/>
    </font>
    <font>
      <b/>
      <vertAlign val="superscript"/>
      <sz val="11"/>
      <color indexed="8"/>
      <name val="Roboto Regular"/>
    </font>
    <font>
      <vertAlign val="superscript"/>
      <sz val="12"/>
      <color indexed="8"/>
      <name val="Roboto Regular"/>
    </font>
    <font>
      <vertAlign val="superscript"/>
      <sz val="12"/>
      <color indexed="57"/>
      <name val="Roboto Regular"/>
    </font>
    <font>
      <sz val="12"/>
      <color indexed="57"/>
      <name val="Roboto Regular"/>
    </font>
    <font>
      <u/>
      <sz val="11"/>
      <color theme="10"/>
      <name val="Calibri"/>
      <family val="2"/>
    </font>
    <font>
      <sz val="12"/>
      <color rgb="FF155E89"/>
      <name val="Roboto Regular"/>
    </font>
    <font>
      <sz val="24"/>
      <color rgb="FF155E8F"/>
      <name val="Arial"/>
      <family val="2"/>
    </font>
    <font>
      <sz val="10"/>
      <color theme="1"/>
      <name val="Roboto Regular"/>
    </font>
    <font>
      <sz val="11"/>
      <color theme="1"/>
      <name val="Roboto Regular"/>
    </font>
    <font>
      <b/>
      <sz val="10"/>
      <color theme="1" tint="4.9989318521683403E-2"/>
      <name val="Roboto Regular"/>
    </font>
    <font>
      <sz val="12"/>
      <color theme="1" tint="4.9989318521683403E-2"/>
      <name val="Roboto Regular"/>
    </font>
    <font>
      <sz val="12"/>
      <color theme="1"/>
      <name val="Roboto Regular"/>
    </font>
    <font>
      <sz val="14"/>
      <color rgb="FF155E8F"/>
      <name val="Roboto Regular"/>
    </font>
    <font>
      <sz val="16"/>
      <color rgb="FF155E8F"/>
      <name val="Roboto Regular"/>
    </font>
    <font>
      <sz val="11"/>
      <color rgb="FF155E89"/>
      <name val="Roboto Regular"/>
    </font>
    <font>
      <b/>
      <sz val="12"/>
      <color theme="0"/>
      <name val="Roboto Regular"/>
    </font>
    <font>
      <b/>
      <sz val="12"/>
      <color theme="1"/>
      <name val="Roboto Regular"/>
    </font>
    <font>
      <sz val="12"/>
      <color rgb="FFFFAE00"/>
      <name val="Roboto Regular"/>
    </font>
    <font>
      <b/>
      <sz val="12"/>
      <color rgb="FFFFAE00"/>
      <name val="Roboto Regular"/>
    </font>
    <font>
      <sz val="12"/>
      <color rgb="FF48AA43"/>
      <name val="Roboto Regular"/>
    </font>
    <font>
      <b/>
      <sz val="12"/>
      <color rgb="FF48AA43"/>
      <name val="Roboto Regular"/>
    </font>
    <font>
      <b/>
      <sz val="12"/>
      <color rgb="FF155E89"/>
      <name val="Roboto Regular"/>
    </font>
    <font>
      <sz val="14"/>
      <color rgb="FF155E89"/>
      <name val="Roboto Regular"/>
    </font>
    <font>
      <sz val="28"/>
      <color rgb="FF155E89"/>
      <name val="Roboto Regular"/>
    </font>
    <font>
      <sz val="10"/>
      <color theme="0"/>
      <name val="Roboto Regular"/>
    </font>
    <font>
      <sz val="16"/>
      <color theme="0"/>
      <name val="Roboto Regular"/>
    </font>
    <font>
      <vertAlign val="superscript"/>
      <sz val="10"/>
      <color theme="0"/>
      <name val="Roboto Regular"/>
    </font>
    <font>
      <sz val="26"/>
      <color rgb="FF155E89"/>
      <name val="Roboto Regular"/>
    </font>
    <font>
      <b/>
      <sz val="10"/>
      <color theme="0"/>
      <name val="Roboto Regular"/>
    </font>
    <font>
      <b/>
      <sz val="10"/>
      <color rgb="FF155E89"/>
      <name val="Roboto Regular"/>
    </font>
    <font>
      <b/>
      <sz val="11"/>
      <color rgb="FF155E8F"/>
      <name val="Roboto Regular"/>
    </font>
    <font>
      <b/>
      <sz val="10"/>
      <color rgb="FF155E8F"/>
      <name val="Roboto Regular"/>
    </font>
    <font>
      <sz val="12"/>
      <color rgb="FF155E8F"/>
      <name val="Roboto Regular"/>
    </font>
    <font>
      <sz val="12"/>
      <color rgb="FF155E8F"/>
      <name val="Wingdings"/>
    </font>
    <font>
      <sz val="10"/>
      <color rgb="FF155E8F"/>
      <name val="Roboto Regular"/>
    </font>
    <font>
      <sz val="11"/>
      <color rgb="FF155E8F"/>
      <name val="Roboto Regula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8F3"/>
      </patternFill>
    </fill>
    <fill>
      <patternFill patternType="solid">
        <fgColor rgb="FFE5E5E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FCF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8AA43"/>
        <bgColor indexed="64"/>
      </patternFill>
    </fill>
    <fill>
      <patternFill patternType="solid">
        <fgColor rgb="FF155E89"/>
        <bgColor indexed="64"/>
      </patternFill>
    </fill>
    <fill>
      <patternFill patternType="solid">
        <fgColor rgb="FFFFAE00"/>
        <bgColor indexed="64"/>
      </patternFill>
    </fill>
  </fills>
  <borders count="7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theme="0"/>
      </left>
      <right style="thin">
        <color rgb="FFE5E5E5"/>
      </right>
      <top style="thin">
        <color theme="0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/>
      <bottom/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3" borderId="0">
      <alignment horizontal="left" vertical="center" indent="2"/>
    </xf>
    <xf numFmtId="0" fontId="40" fillId="4" borderId="0" applyBorder="0" applyAlignment="0" applyProtection="0">
      <alignment horizontal="center"/>
    </xf>
  </cellStyleXfs>
  <cellXfs count="272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41" fillId="0" borderId="0" xfId="0" applyFont="1"/>
    <xf numFmtId="0" fontId="42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41" fillId="0" borderId="0" xfId="0" applyFont="1" applyFill="1" applyBorder="1"/>
    <xf numFmtId="0" fontId="42" fillId="0" borderId="0" xfId="0" applyFont="1" applyFill="1" applyBorder="1"/>
    <xf numFmtId="0" fontId="41" fillId="0" borderId="0" xfId="0" applyFont="1" applyBorder="1"/>
    <xf numFmtId="0" fontId="9" fillId="0" borderId="0" xfId="1" applyFont="1" applyFill="1" applyBorder="1" applyAlignment="1" applyProtection="1">
      <alignment vertical="center"/>
    </xf>
    <xf numFmtId="0" fontId="41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3" fillId="5" borderId="1" xfId="0" applyFont="1" applyFill="1" applyBorder="1" applyAlignment="1">
      <alignment horizontal="center" vertical="center" wrapText="1"/>
    </xf>
    <xf numFmtId="0" fontId="44" fillId="5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42" fillId="2" borderId="0" xfId="0" applyFont="1" applyFill="1" applyBorder="1"/>
    <xf numFmtId="0" fontId="7" fillId="0" borderId="0" xfId="0" applyFont="1"/>
    <xf numFmtId="0" fontId="42" fillId="2" borderId="0" xfId="0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Border="1"/>
    <xf numFmtId="0" fontId="20" fillId="0" borderId="0" xfId="0" applyFont="1" applyBorder="1"/>
    <xf numFmtId="0" fontId="7" fillId="0" borderId="0" xfId="0" applyFont="1" applyBorder="1"/>
    <xf numFmtId="0" fontId="42" fillId="0" borderId="0" xfId="0" applyFont="1" applyFill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0" fillId="0" borderId="0" xfId="1" applyFont="1" applyAlignment="1" applyProtection="1"/>
    <xf numFmtId="0" fontId="9" fillId="0" borderId="0" xfId="1" applyFont="1" applyAlignment="1" applyProtection="1"/>
    <xf numFmtId="0" fontId="25" fillId="0" borderId="0" xfId="0" applyFont="1" applyFill="1"/>
    <xf numFmtId="0" fontId="25" fillId="0" borderId="0" xfId="0" applyFont="1"/>
    <xf numFmtId="0" fontId="7" fillId="0" borderId="0" xfId="0" applyFont="1" applyFill="1" applyBorder="1" applyAlignment="1">
      <alignment horizontal="center"/>
    </xf>
    <xf numFmtId="167" fontId="12" fillId="0" borderId="0" xfId="3" applyNumberFormat="1" applyFont="1" applyFill="1" applyBorder="1" applyAlignment="1">
      <alignment horizontal="right"/>
    </xf>
    <xf numFmtId="168" fontId="12" fillId="0" borderId="0" xfId="12" applyNumberFormat="1" applyFont="1" applyFill="1" applyBorder="1" applyAlignment="1">
      <alignment horizontal="right"/>
    </xf>
    <xf numFmtId="0" fontId="20" fillId="0" borderId="0" xfId="0" applyFont="1" applyFill="1" applyBorder="1"/>
    <xf numFmtId="167" fontId="7" fillId="0" borderId="0" xfId="3" applyNumberFormat="1" applyFont="1" applyFill="1" applyBorder="1" applyAlignment="1">
      <alignment horizontal="right"/>
    </xf>
    <xf numFmtId="168" fontId="7" fillId="0" borderId="0" xfId="12" applyNumberFormat="1" applyFont="1" applyFill="1" applyBorder="1" applyAlignment="1">
      <alignment horizontal="right"/>
    </xf>
    <xf numFmtId="0" fontId="7" fillId="0" borderId="0" xfId="0" applyFont="1" applyFill="1"/>
    <xf numFmtId="0" fontId="26" fillId="0" borderId="0" xfId="0" applyFont="1" applyAlignment="1">
      <alignment vertical="center"/>
    </xf>
    <xf numFmtId="0" fontId="44" fillId="7" borderId="1" xfId="0" applyFont="1" applyFill="1" applyBorder="1" applyAlignment="1">
      <alignment horizontal="center" vertical="center"/>
    </xf>
    <xf numFmtId="0" fontId="44" fillId="7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left" vertical="center" indent="1"/>
    </xf>
    <xf numFmtId="0" fontId="39" fillId="6" borderId="1" xfId="0" applyFont="1" applyFill="1" applyBorder="1" applyAlignment="1">
      <alignment horizontal="left" vertical="center" indent="1"/>
    </xf>
    <xf numFmtId="167" fontId="17" fillId="0" borderId="1" xfId="3" applyNumberFormat="1" applyFont="1" applyBorder="1" applyAlignment="1">
      <alignment horizontal="right" vertical="center"/>
    </xf>
    <xf numFmtId="168" fontId="17" fillId="0" borderId="1" xfId="12" applyNumberFormat="1" applyFont="1" applyBorder="1" applyAlignment="1">
      <alignment horizontal="right" vertical="center"/>
    </xf>
    <xf numFmtId="167" fontId="17" fillId="6" borderId="1" xfId="3" applyNumberFormat="1" applyFont="1" applyFill="1" applyBorder="1" applyAlignment="1">
      <alignment horizontal="right" vertical="center"/>
    </xf>
    <xf numFmtId="168" fontId="17" fillId="6" borderId="1" xfId="12" applyNumberFormat="1" applyFont="1" applyFill="1" applyBorder="1" applyAlignment="1">
      <alignment horizontal="right" vertical="center"/>
    </xf>
    <xf numFmtId="167" fontId="17" fillId="8" borderId="1" xfId="3" applyNumberFormat="1" applyFont="1" applyFill="1" applyBorder="1" applyAlignment="1">
      <alignment horizontal="right" vertical="center"/>
    </xf>
    <xf numFmtId="167" fontId="17" fillId="8" borderId="1" xfId="3" applyNumberFormat="1" applyFont="1" applyFill="1" applyBorder="1" applyAlignment="1">
      <alignment horizontal="right" vertical="center"/>
    </xf>
    <xf numFmtId="167" fontId="13" fillId="9" borderId="1" xfId="3" applyNumberFormat="1" applyFont="1" applyFill="1" applyBorder="1" applyAlignment="1">
      <alignment horizontal="right" vertical="center"/>
    </xf>
    <xf numFmtId="168" fontId="13" fillId="9" borderId="1" xfId="12" applyNumberFormat="1" applyFont="1" applyFill="1" applyBorder="1" applyAlignment="1">
      <alignment horizontal="right" vertical="center"/>
    </xf>
    <xf numFmtId="0" fontId="41" fillId="0" borderId="0" xfId="0" applyFont="1" applyAlignment="1">
      <alignment horizontal="center"/>
    </xf>
    <xf numFmtId="0" fontId="29" fillId="0" borderId="0" xfId="0" applyFont="1" applyAlignment="1">
      <alignment horizontal="left" vertical="center" indent="1"/>
    </xf>
    <xf numFmtId="0" fontId="30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67" fontId="42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left"/>
    </xf>
    <xf numFmtId="167" fontId="12" fillId="0" borderId="0" xfId="3" applyNumberFormat="1" applyFont="1" applyBorder="1" applyAlignment="1">
      <alignment horizontal="left"/>
    </xf>
    <xf numFmtId="2" fontId="12" fillId="0" borderId="0" xfId="3" applyNumberFormat="1" applyFont="1" applyBorder="1" applyAlignment="1">
      <alignment horizontal="right"/>
    </xf>
    <xf numFmtId="167" fontId="7" fillId="0" borderId="0" xfId="3" applyNumberFormat="1" applyFont="1" applyBorder="1" applyAlignment="1">
      <alignment horizontal="left"/>
    </xf>
    <xf numFmtId="2" fontId="7" fillId="0" borderId="0" xfId="3" applyNumberFormat="1" applyFont="1" applyBorder="1" applyAlignment="1">
      <alignment horizontal="right"/>
    </xf>
    <xf numFmtId="0" fontId="26" fillId="0" borderId="0" xfId="0" applyFont="1"/>
    <xf numFmtId="0" fontId="20" fillId="0" borderId="0" xfId="0" applyFont="1"/>
    <xf numFmtId="0" fontId="20" fillId="0" borderId="0" xfId="0" applyFont="1" applyFill="1"/>
    <xf numFmtId="0" fontId="26" fillId="0" borderId="0" xfId="0" applyFont="1" applyBorder="1" applyAlignment="1"/>
    <xf numFmtId="0" fontId="26" fillId="0" borderId="0" xfId="0" applyFont="1" applyAlignment="1"/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10" fontId="20" fillId="0" borderId="0" xfId="0" applyNumberFormat="1" applyFont="1"/>
    <xf numFmtId="0" fontId="26" fillId="0" borderId="0" xfId="0" applyFont="1" applyBorder="1"/>
    <xf numFmtId="0" fontId="22" fillId="0" borderId="0" xfId="0" applyFont="1" applyAlignment="1">
      <alignment horizontal="left"/>
    </xf>
    <xf numFmtId="0" fontId="32" fillId="0" borderId="0" xfId="0" applyFont="1"/>
    <xf numFmtId="0" fontId="20" fillId="0" borderId="0" xfId="0" applyFont="1" applyAlignment="1"/>
    <xf numFmtId="0" fontId="26" fillId="0" borderId="0" xfId="0" applyFont="1" applyFill="1" applyBorder="1" applyAlignment="1">
      <alignment horizontal="center"/>
    </xf>
    <xf numFmtId="168" fontId="20" fillId="0" borderId="0" xfId="12" applyNumberFormat="1" applyFont="1" applyBorder="1" applyAlignment="1">
      <alignment horizontal="right"/>
    </xf>
    <xf numFmtId="168" fontId="26" fillId="0" borderId="0" xfId="12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41" fillId="0" borderId="0" xfId="0" applyNumberFormat="1" applyFont="1"/>
    <xf numFmtId="0" fontId="33" fillId="0" borderId="0" xfId="0" applyFont="1" applyBorder="1"/>
    <xf numFmtId="0" fontId="34" fillId="0" borderId="0" xfId="0" applyFont="1"/>
    <xf numFmtId="3" fontId="42" fillId="0" borderId="0" xfId="0" applyNumberFormat="1" applyFont="1"/>
    <xf numFmtId="0" fontId="26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3" fontId="42" fillId="0" borderId="0" xfId="0" applyNumberFormat="1" applyFont="1" applyFill="1" applyBorder="1" applyAlignment="1">
      <alignment vertical="center"/>
    </xf>
    <xf numFmtId="3" fontId="42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169" fontId="42" fillId="0" borderId="0" xfId="0" applyNumberFormat="1" applyFont="1" applyFill="1" applyBorder="1" applyAlignment="1">
      <alignment vertical="center"/>
    </xf>
    <xf numFmtId="169" fontId="42" fillId="0" borderId="0" xfId="0" applyNumberFormat="1" applyFont="1" applyFill="1" applyBorder="1" applyAlignment="1">
      <alignment horizontal="center" vertical="center"/>
    </xf>
    <xf numFmtId="169" fontId="20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wrapText="1"/>
    </xf>
    <xf numFmtId="0" fontId="34" fillId="0" borderId="0" xfId="0" applyFont="1" applyFill="1" applyBorder="1"/>
    <xf numFmtId="3" fontId="42" fillId="0" borderId="0" xfId="0" applyNumberFormat="1" applyFont="1" applyFill="1" applyBorder="1"/>
    <xf numFmtId="0" fontId="26" fillId="0" borderId="0" xfId="0" applyFont="1" applyFill="1" applyBorder="1" applyAlignment="1">
      <alignment vertical="center"/>
    </xf>
    <xf numFmtId="0" fontId="10" fillId="0" borderId="0" xfId="1" applyFont="1" applyFill="1" applyBorder="1" applyAlignment="1" applyProtection="1"/>
    <xf numFmtId="0" fontId="21" fillId="0" borderId="0" xfId="0" applyFont="1" applyAlignment="1">
      <alignment horizontal="left" vertical="center" indent="1"/>
    </xf>
    <xf numFmtId="167" fontId="12" fillId="0" borderId="0" xfId="6" applyNumberFormat="1" applyFont="1"/>
    <xf numFmtId="167" fontId="12" fillId="0" borderId="0" xfId="6" applyNumberFormat="1" applyFont="1" applyFill="1" applyBorder="1"/>
    <xf numFmtId="167" fontId="11" fillId="0" borderId="0" xfId="6" applyNumberFormat="1" applyFont="1"/>
    <xf numFmtId="4" fontId="42" fillId="0" borderId="0" xfId="0" applyNumberFormat="1" applyFont="1"/>
    <xf numFmtId="0" fontId="6" fillId="0" borderId="0" xfId="0" applyFont="1" applyAlignment="1">
      <alignment horizontal="left" vertical="center" indent="1"/>
    </xf>
    <xf numFmtId="0" fontId="18" fillId="0" borderId="0" xfId="0" applyFont="1" applyFill="1" applyAlignment="1"/>
    <xf numFmtId="0" fontId="29" fillId="0" borderId="0" xfId="0" applyFont="1" applyFill="1" applyAlignment="1"/>
    <xf numFmtId="0" fontId="6" fillId="0" borderId="0" xfId="0" applyFont="1"/>
    <xf numFmtId="3" fontId="6" fillId="0" borderId="0" xfId="0" applyNumberFormat="1" applyFont="1" applyFill="1" applyBorder="1" applyAlignment="1">
      <alignment horizontal="left" vertical="center" indent="1"/>
    </xf>
    <xf numFmtId="3" fontId="6" fillId="0" borderId="0" xfId="0" applyNumberFormat="1" applyFont="1" applyFill="1" applyBorder="1"/>
    <xf numFmtId="0" fontId="33" fillId="0" borderId="0" xfId="0" applyFont="1"/>
    <xf numFmtId="3" fontId="39" fillId="0" borderId="1" xfId="0" applyNumberFormat="1" applyFont="1" applyBorder="1" applyAlignment="1">
      <alignment horizontal="left" vertical="center" indent="1"/>
    </xf>
    <xf numFmtId="3" fontId="39" fillId="6" borderId="1" xfId="0" applyNumberFormat="1" applyFont="1" applyFill="1" applyBorder="1" applyAlignment="1">
      <alignment horizontal="left" vertical="center" indent="1"/>
    </xf>
    <xf numFmtId="0" fontId="39" fillId="0" borderId="1" xfId="0" applyFont="1" applyBorder="1" applyAlignment="1">
      <alignment horizontal="left" vertical="center" indent="1"/>
    </xf>
    <xf numFmtId="0" fontId="39" fillId="0" borderId="1" xfId="0" applyFont="1" applyFill="1" applyBorder="1" applyAlignment="1">
      <alignment horizontal="left" vertical="center" indent="1"/>
    </xf>
    <xf numFmtId="0" fontId="0" fillId="3" borderId="0" xfId="0" applyFill="1"/>
    <xf numFmtId="0" fontId="21" fillId="3" borderId="0" xfId="0" applyFont="1" applyFill="1" applyBorder="1"/>
    <xf numFmtId="0" fontId="46" fillId="3" borderId="0" xfId="17" applyFont="1" applyFill="1" applyBorder="1" applyAlignment="1">
      <alignment vertical="center" wrapText="1"/>
    </xf>
    <xf numFmtId="0" fontId="47" fillId="3" borderId="0" xfId="17" applyFont="1" applyFill="1" applyBorder="1" applyAlignment="1">
      <alignment vertical="center"/>
    </xf>
    <xf numFmtId="0" fontId="48" fillId="0" borderId="0" xfId="0" applyFont="1" applyBorder="1"/>
    <xf numFmtId="0" fontId="48" fillId="0" borderId="0" xfId="0" applyFont="1"/>
    <xf numFmtId="0" fontId="46" fillId="10" borderId="0" xfId="0" applyFont="1" applyFill="1" applyAlignment="1">
      <alignment vertical="center" wrapText="1"/>
    </xf>
    <xf numFmtId="0" fontId="21" fillId="3" borderId="0" xfId="0" applyFont="1" applyFill="1"/>
    <xf numFmtId="0" fontId="39" fillId="3" borderId="0" xfId="16">
      <alignment horizontal="left" vertical="center" indent="2"/>
    </xf>
    <xf numFmtId="167" fontId="17" fillId="0" borderId="1" xfId="3" applyNumberFormat="1" applyFont="1" applyBorder="1" applyAlignment="1">
      <alignment horizontal="center" vertical="center"/>
    </xf>
    <xf numFmtId="167" fontId="17" fillId="8" borderId="1" xfId="3" applyNumberFormat="1" applyFont="1" applyFill="1" applyBorder="1" applyAlignment="1">
      <alignment horizontal="center" vertical="center"/>
    </xf>
    <xf numFmtId="2" fontId="17" fillId="0" borderId="1" xfId="3" applyNumberFormat="1" applyFont="1" applyBorder="1" applyAlignment="1">
      <alignment horizontal="center" vertical="center"/>
    </xf>
    <xf numFmtId="169" fontId="39" fillId="0" borderId="1" xfId="0" applyNumberFormat="1" applyFont="1" applyBorder="1" applyAlignment="1">
      <alignment horizontal="left" vertical="center" indent="1"/>
    </xf>
    <xf numFmtId="10" fontId="45" fillId="0" borderId="1" xfId="0" applyNumberFormat="1" applyFont="1" applyBorder="1" applyAlignment="1">
      <alignment horizontal="right" vertical="center"/>
    </xf>
    <xf numFmtId="10" fontId="45" fillId="8" borderId="1" xfId="0" applyNumberFormat="1" applyFont="1" applyFill="1" applyBorder="1" applyAlignment="1">
      <alignment horizontal="right" vertical="center"/>
    </xf>
    <xf numFmtId="10" fontId="31" fillId="0" borderId="1" xfId="0" applyNumberFormat="1" applyFont="1" applyBorder="1" applyAlignment="1">
      <alignment horizontal="right" vertical="center"/>
    </xf>
    <xf numFmtId="0" fontId="45" fillId="0" borderId="1" xfId="0" applyFont="1" applyBorder="1" applyAlignment="1">
      <alignment horizontal="left" vertical="center" wrapText="1" indent="1"/>
    </xf>
    <xf numFmtId="3" fontId="45" fillId="0" borderId="1" xfId="0" applyNumberFormat="1" applyFont="1" applyBorder="1" applyAlignment="1">
      <alignment horizontal="right" vertical="center"/>
    </xf>
    <xf numFmtId="169" fontId="45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left" vertical="center" wrapText="1" indent="1"/>
    </xf>
    <xf numFmtId="0" fontId="45" fillId="0" borderId="1" xfId="0" applyFont="1" applyFill="1" applyBorder="1" applyAlignment="1">
      <alignment horizontal="left" vertical="center" wrapText="1" indent="1"/>
    </xf>
    <xf numFmtId="0" fontId="39" fillId="0" borderId="1" xfId="0" applyFont="1" applyFill="1" applyBorder="1" applyAlignment="1">
      <alignment horizontal="left" vertical="center" wrapText="1" indent="1"/>
    </xf>
    <xf numFmtId="169" fontId="45" fillId="0" borderId="1" xfId="0" applyNumberFormat="1" applyFont="1" applyFill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 indent="1"/>
    </xf>
    <xf numFmtId="0" fontId="39" fillId="6" borderId="1" xfId="0" applyFont="1" applyFill="1" applyBorder="1" applyAlignment="1">
      <alignment horizontal="left" vertical="center" wrapText="1" indent="1"/>
    </xf>
    <xf numFmtId="169" fontId="45" fillId="6" borderId="1" xfId="0" applyNumberFormat="1" applyFont="1" applyFill="1" applyBorder="1" applyAlignment="1">
      <alignment vertical="center" wrapText="1"/>
    </xf>
    <xf numFmtId="0" fontId="45" fillId="6" borderId="1" xfId="0" applyFont="1" applyFill="1" applyBorder="1" applyAlignment="1">
      <alignment horizontal="left" vertical="center" wrapText="1" indent="1"/>
    </xf>
    <xf numFmtId="169" fontId="45" fillId="6" borderId="1" xfId="0" applyNumberFormat="1" applyFont="1" applyFill="1" applyBorder="1" applyAlignment="1">
      <alignment horizontal="right" vertical="center"/>
    </xf>
    <xf numFmtId="169" fontId="39" fillId="6" borderId="1" xfId="0" applyNumberFormat="1" applyFont="1" applyFill="1" applyBorder="1" applyAlignment="1">
      <alignment horizontal="left" vertical="center" indent="1"/>
    </xf>
    <xf numFmtId="3" fontId="45" fillId="6" borderId="1" xfId="0" applyNumberFormat="1" applyFont="1" applyFill="1" applyBorder="1" applyAlignment="1">
      <alignment horizontal="right" vertical="center"/>
    </xf>
    <xf numFmtId="10" fontId="45" fillId="6" borderId="1" xfId="0" applyNumberFormat="1" applyFont="1" applyFill="1" applyBorder="1" applyAlignment="1">
      <alignment horizontal="right" vertical="center"/>
    </xf>
    <xf numFmtId="167" fontId="17" fillId="6" borderId="1" xfId="3" applyNumberFormat="1" applyFont="1" applyFill="1" applyBorder="1" applyAlignment="1">
      <alignment horizontal="center" vertical="center"/>
    </xf>
    <xf numFmtId="2" fontId="17" fillId="6" borderId="1" xfId="3" applyNumberFormat="1" applyFont="1" applyFill="1" applyBorder="1" applyAlignment="1">
      <alignment horizontal="center" vertical="center"/>
    </xf>
    <xf numFmtId="0" fontId="45" fillId="7" borderId="1" xfId="0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/>
    </xf>
    <xf numFmtId="0" fontId="45" fillId="7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167" fontId="13" fillId="9" borderId="1" xfId="3" applyNumberFormat="1" applyFont="1" applyFill="1" applyBorder="1" applyAlignment="1">
      <alignment horizontal="center" vertical="center"/>
    </xf>
    <xf numFmtId="2" fontId="13" fillId="9" borderId="1" xfId="3" applyNumberFormat="1" applyFont="1" applyFill="1" applyBorder="1" applyAlignment="1">
      <alignment horizontal="center" vertical="center"/>
    </xf>
    <xf numFmtId="10" fontId="18" fillId="9" borderId="1" xfId="0" applyNumberFormat="1" applyFont="1" applyFill="1" applyBorder="1" applyAlignment="1">
      <alignment horizontal="right" vertical="center" wrapText="1"/>
    </xf>
    <xf numFmtId="0" fontId="50" fillId="9" borderId="1" xfId="0" applyFont="1" applyFill="1" applyBorder="1" applyAlignment="1">
      <alignment horizontal="left" vertical="center" wrapText="1" indent="1"/>
    </xf>
    <xf numFmtId="169" fontId="50" fillId="9" borderId="1" xfId="0" applyNumberFormat="1" applyFont="1" applyFill="1" applyBorder="1" applyAlignment="1">
      <alignment vertical="center" wrapText="1"/>
    </xf>
    <xf numFmtId="0" fontId="45" fillId="7" borderId="1" xfId="0" applyFont="1" applyFill="1" applyBorder="1" applyAlignment="1">
      <alignment horizontal="left" vertical="center" wrapText="1" indent="1"/>
    </xf>
    <xf numFmtId="3" fontId="50" fillId="9" borderId="1" xfId="0" applyNumberFormat="1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left" vertical="center" wrapText="1" indent="1"/>
    </xf>
    <xf numFmtId="167" fontId="51" fillId="0" borderId="1" xfId="6" applyNumberFormat="1" applyFont="1" applyBorder="1" applyAlignment="1">
      <alignment horizontal="center" vertical="center"/>
    </xf>
    <xf numFmtId="167" fontId="51" fillId="6" borderId="1" xfId="6" applyNumberFormat="1" applyFont="1" applyFill="1" applyBorder="1" applyAlignment="1">
      <alignment horizontal="center" vertical="center"/>
    </xf>
    <xf numFmtId="167" fontId="52" fillId="9" borderId="1" xfId="6" applyNumberFormat="1" applyFont="1" applyFill="1" applyBorder="1" applyAlignment="1">
      <alignment horizontal="center" vertical="center"/>
    </xf>
    <xf numFmtId="167" fontId="53" fillId="0" borderId="1" xfId="6" applyNumberFormat="1" applyFont="1" applyBorder="1" applyAlignment="1">
      <alignment horizontal="center" vertical="center"/>
    </xf>
    <xf numFmtId="167" fontId="53" fillId="6" borderId="1" xfId="6" applyNumberFormat="1" applyFont="1" applyFill="1" applyBorder="1" applyAlignment="1">
      <alignment horizontal="center" vertical="center"/>
    </xf>
    <xf numFmtId="167" fontId="54" fillId="9" borderId="1" xfId="6" applyNumberFormat="1" applyFont="1" applyFill="1" applyBorder="1" applyAlignment="1">
      <alignment horizontal="center" vertical="center"/>
    </xf>
    <xf numFmtId="169" fontId="51" fillId="0" borderId="1" xfId="0" applyNumberFormat="1" applyFont="1" applyBorder="1" applyAlignment="1">
      <alignment vertical="center"/>
    </xf>
    <xf numFmtId="169" fontId="51" fillId="6" borderId="1" xfId="0" applyNumberFormat="1" applyFont="1" applyFill="1" applyBorder="1" applyAlignment="1">
      <alignment vertical="center"/>
    </xf>
    <xf numFmtId="168" fontId="51" fillId="0" borderId="1" xfId="12" applyNumberFormat="1" applyFont="1" applyBorder="1" applyAlignment="1">
      <alignment horizontal="right" vertical="center"/>
    </xf>
    <xf numFmtId="168" fontId="51" fillId="6" borderId="1" xfId="12" applyNumberFormat="1" applyFont="1" applyFill="1" applyBorder="1" applyAlignment="1">
      <alignment horizontal="right" vertical="center"/>
    </xf>
    <xf numFmtId="168" fontId="51" fillId="8" borderId="1" xfId="12" applyNumberFormat="1" applyFont="1" applyFill="1" applyBorder="1" applyAlignment="1">
      <alignment horizontal="right" vertical="center"/>
    </xf>
    <xf numFmtId="168" fontId="52" fillId="9" borderId="1" xfId="12" applyNumberFormat="1" applyFont="1" applyFill="1" applyBorder="1" applyAlignment="1">
      <alignment horizontal="right" vertical="center"/>
    </xf>
    <xf numFmtId="168" fontId="53" fillId="0" borderId="1" xfId="12" applyNumberFormat="1" applyFont="1" applyBorder="1" applyAlignment="1">
      <alignment horizontal="right" vertical="center"/>
    </xf>
    <xf numFmtId="168" fontId="53" fillId="6" borderId="1" xfId="12" applyNumberFormat="1" applyFont="1" applyFill="1" applyBorder="1" applyAlignment="1">
      <alignment horizontal="right" vertical="center"/>
    </xf>
    <xf numFmtId="168" fontId="53" fillId="8" borderId="1" xfId="12" applyNumberFormat="1" applyFont="1" applyFill="1" applyBorder="1" applyAlignment="1">
      <alignment horizontal="right" vertical="center"/>
    </xf>
    <xf numFmtId="168" fontId="54" fillId="9" borderId="1" xfId="12" applyNumberFormat="1" applyFont="1" applyFill="1" applyBorder="1" applyAlignment="1">
      <alignment horizontal="right" vertical="center"/>
    </xf>
    <xf numFmtId="168" fontId="39" fillId="0" borderId="1" xfId="12" applyNumberFormat="1" applyFont="1" applyBorder="1" applyAlignment="1">
      <alignment horizontal="right" vertical="center"/>
    </xf>
    <xf numFmtId="168" fontId="39" fillId="6" borderId="1" xfId="12" applyNumberFormat="1" applyFont="1" applyFill="1" applyBorder="1" applyAlignment="1">
      <alignment horizontal="right" vertical="center"/>
    </xf>
    <xf numFmtId="168" fontId="39" fillId="8" borderId="1" xfId="12" applyNumberFormat="1" applyFont="1" applyFill="1" applyBorder="1" applyAlignment="1">
      <alignment horizontal="right" vertical="center"/>
    </xf>
    <xf numFmtId="168" fontId="55" fillId="9" borderId="1" xfId="12" applyNumberFormat="1" applyFont="1" applyFill="1" applyBorder="1" applyAlignment="1">
      <alignment horizontal="right" vertical="center"/>
    </xf>
    <xf numFmtId="4" fontId="53" fillId="0" borderId="1" xfId="0" applyNumberFormat="1" applyFont="1" applyBorder="1" applyAlignment="1">
      <alignment vertical="center"/>
    </xf>
    <xf numFmtId="4" fontId="53" fillId="6" borderId="1" xfId="0" applyNumberFormat="1" applyFont="1" applyFill="1" applyBorder="1" applyAlignment="1">
      <alignment vertical="center"/>
    </xf>
    <xf numFmtId="4" fontId="53" fillId="6" borderId="1" xfId="0" applyNumberFormat="1" applyFont="1" applyFill="1" applyBorder="1" applyAlignment="1">
      <alignment horizontal="right" vertical="center"/>
    </xf>
    <xf numFmtId="4" fontId="53" fillId="0" borderId="1" xfId="0" applyNumberFormat="1" applyFont="1" applyFill="1" applyBorder="1" applyAlignment="1">
      <alignment vertical="center"/>
    </xf>
    <xf numFmtId="4" fontId="51" fillId="0" borderId="1" xfId="0" applyNumberFormat="1" applyFont="1" applyBorder="1" applyAlignment="1">
      <alignment vertical="center"/>
    </xf>
    <xf numFmtId="4" fontId="51" fillId="6" borderId="1" xfId="0" applyNumberFormat="1" applyFont="1" applyFill="1" applyBorder="1" applyAlignment="1">
      <alignment vertical="center"/>
    </xf>
    <xf numFmtId="4" fontId="51" fillId="0" borderId="1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horizontal="right" vertical="center"/>
    </xf>
    <xf numFmtId="2" fontId="51" fillId="6" borderId="1" xfId="0" applyNumberFormat="1" applyFont="1" applyFill="1" applyBorder="1" applyAlignment="1">
      <alignment horizontal="right" vertical="center"/>
    </xf>
    <xf numFmtId="2" fontId="52" fillId="9" borderId="1" xfId="0" applyNumberFormat="1" applyFont="1" applyFill="1" applyBorder="1" applyAlignment="1">
      <alignment horizontal="right" vertical="center"/>
    </xf>
    <xf numFmtId="2" fontId="53" fillId="0" borderId="1" xfId="0" applyNumberFormat="1" applyFont="1" applyBorder="1" applyAlignment="1">
      <alignment horizontal="right" vertical="center"/>
    </xf>
    <xf numFmtId="2" fontId="53" fillId="6" borderId="1" xfId="0" applyNumberFormat="1" applyFont="1" applyFill="1" applyBorder="1" applyAlignment="1">
      <alignment horizontal="right" vertical="center"/>
    </xf>
    <xf numFmtId="2" fontId="54" fillId="9" borderId="1" xfId="0" applyNumberFormat="1" applyFont="1" applyFill="1" applyBorder="1" applyAlignment="1">
      <alignment horizontal="right" vertical="center"/>
    </xf>
    <xf numFmtId="0" fontId="66" fillId="3" borderId="0" xfId="16" applyFont="1">
      <alignment horizontal="left" vertical="center" indent="2"/>
    </xf>
    <xf numFmtId="0" fontId="68" fillId="3" borderId="0" xfId="0" applyFont="1" applyFill="1"/>
    <xf numFmtId="0" fontId="66" fillId="3" borderId="0" xfId="16" applyFont="1" applyAlignment="1">
      <alignment horizontal="left" vertical="center"/>
    </xf>
    <xf numFmtId="0" fontId="66" fillId="3" borderId="0" xfId="16" applyFont="1" applyAlignment="1">
      <alignment horizontal="left" vertical="center" indent="4"/>
    </xf>
    <xf numFmtId="0" fontId="16" fillId="6" borderId="3" xfId="1" applyFont="1" applyFill="1" applyBorder="1" applyAlignment="1" applyProtection="1">
      <alignment horizontal="left" vertical="center" indent="1"/>
    </xf>
    <xf numFmtId="0" fontId="16" fillId="6" borderId="4" xfId="1" applyFont="1" applyFill="1" applyBorder="1" applyAlignment="1" applyProtection="1">
      <alignment horizontal="left" vertical="center" indent="1"/>
    </xf>
    <xf numFmtId="0" fontId="16" fillId="6" borderId="5" xfId="1" applyFont="1" applyFill="1" applyBorder="1" applyAlignment="1" applyProtection="1">
      <alignment horizontal="left" vertical="center" indent="1"/>
    </xf>
    <xf numFmtId="0" fontId="16" fillId="0" borderId="3" xfId="1" applyFont="1" applyFill="1" applyBorder="1" applyAlignment="1" applyProtection="1">
      <alignment horizontal="left" vertical="center" indent="1"/>
    </xf>
    <xf numFmtId="0" fontId="16" fillId="0" borderId="4" xfId="1" applyFont="1" applyFill="1" applyBorder="1" applyAlignment="1" applyProtection="1">
      <alignment horizontal="left" vertical="center" indent="1"/>
    </xf>
    <xf numFmtId="0" fontId="16" fillId="0" borderId="5" xfId="1" applyFont="1" applyFill="1" applyBorder="1" applyAlignment="1" applyProtection="1">
      <alignment horizontal="left" vertical="center" indent="1"/>
    </xf>
    <xf numFmtId="0" fontId="16" fillId="0" borderId="3" xfId="1" applyFont="1" applyBorder="1" applyAlignment="1" applyProtection="1">
      <alignment horizontal="left" vertical="center" wrapText="1" indent="1"/>
    </xf>
    <xf numFmtId="0" fontId="16" fillId="0" borderId="4" xfId="1" applyFont="1" applyBorder="1" applyAlignment="1" applyProtection="1">
      <alignment horizontal="left" vertical="center" wrapText="1" indent="1"/>
    </xf>
    <xf numFmtId="0" fontId="16" fillId="0" borderId="5" xfId="1" applyFont="1" applyBorder="1" applyAlignment="1" applyProtection="1">
      <alignment horizontal="left" vertical="center" wrapText="1" indent="1"/>
    </xf>
    <xf numFmtId="0" fontId="16" fillId="6" borderId="3" xfId="1" applyFont="1" applyFill="1" applyBorder="1" applyAlignment="1" applyProtection="1">
      <alignment horizontal="left" vertical="center" wrapText="1" indent="1"/>
    </xf>
    <xf numFmtId="0" fontId="16" fillId="6" borderId="4" xfId="1" applyFont="1" applyFill="1" applyBorder="1" applyAlignment="1" applyProtection="1">
      <alignment horizontal="left" vertical="center" wrapText="1" indent="1"/>
    </xf>
    <xf numFmtId="0" fontId="16" fillId="6" borderId="5" xfId="1" applyFont="1" applyFill="1" applyBorder="1" applyAlignment="1" applyProtection="1">
      <alignment horizontal="left" vertical="center" wrapText="1" indent="1"/>
    </xf>
    <xf numFmtId="0" fontId="56" fillId="7" borderId="6" xfId="0" applyFont="1" applyFill="1" applyBorder="1" applyAlignment="1">
      <alignment horizontal="center" vertical="center" wrapText="1"/>
    </xf>
    <xf numFmtId="0" fontId="56" fillId="7" borderId="0" xfId="0" applyFont="1" applyFill="1" applyBorder="1" applyAlignment="1">
      <alignment horizontal="center" vertical="center" wrapText="1"/>
    </xf>
    <xf numFmtId="0" fontId="44" fillId="5" borderId="6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6" fillId="3" borderId="0" xfId="17" applyFont="1" applyFill="1" applyBorder="1" applyAlignment="1">
      <alignment horizontal="right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56" fillId="7" borderId="6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44" fillId="7" borderId="1" xfId="0" applyFont="1" applyFill="1" applyBorder="1" applyAlignment="1">
      <alignment horizontal="center" vertical="center" wrapText="1"/>
    </xf>
    <xf numFmtId="0" fontId="44" fillId="7" borderId="1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45" fillId="9" borderId="5" xfId="0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8" fillId="11" borderId="0" xfId="0" applyFont="1" applyFill="1" applyAlignment="1">
      <alignment horizontal="left" vertical="center" indent="1"/>
    </xf>
    <xf numFmtId="0" fontId="58" fillId="11" borderId="0" xfId="0" applyFont="1" applyFill="1" applyAlignment="1">
      <alignment horizontal="left" vertical="center" wrapText="1" indent="1"/>
    </xf>
    <xf numFmtId="0" fontId="29" fillId="0" borderId="0" xfId="0" applyFont="1" applyAlignment="1">
      <alignment horizontal="left" vertical="center" indent="1"/>
    </xf>
    <xf numFmtId="0" fontId="59" fillId="12" borderId="0" xfId="1" applyFont="1" applyFill="1" applyAlignment="1" applyProtection="1">
      <alignment horizontal="center" vertical="center"/>
    </xf>
    <xf numFmtId="0" fontId="46" fillId="3" borderId="0" xfId="17" applyFont="1" applyFill="1" applyBorder="1" applyAlignment="1">
      <alignment horizontal="right" vertical="center" wrapText="1" indent="1"/>
    </xf>
    <xf numFmtId="0" fontId="7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66" fillId="3" borderId="0" xfId="16" applyFont="1" applyAlignment="1">
      <alignment horizontal="left" vertical="center" indent="11"/>
    </xf>
    <xf numFmtId="0" fontId="26" fillId="0" borderId="0" xfId="0" applyFont="1" applyBorder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60" fillId="11" borderId="0" xfId="0" applyFont="1" applyFill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66" fillId="3" borderId="0" xfId="16" applyFont="1" applyAlignment="1">
      <alignment horizontal="left" vertical="center" indent="9"/>
    </xf>
    <xf numFmtId="0" fontId="45" fillId="7" borderId="1" xfId="0" applyFont="1" applyFill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167" fontId="13" fillId="9" borderId="1" xfId="6" applyNumberFormat="1" applyFont="1" applyFill="1" applyBorder="1" applyAlignment="1">
      <alignment horizontal="center" vertical="center"/>
    </xf>
    <xf numFmtId="167" fontId="45" fillId="7" borderId="1" xfId="6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1" fillId="0" borderId="0" xfId="0" applyFont="1" applyFill="1" applyAlignment="1">
      <alignment horizontal="center" vertical="center"/>
    </xf>
    <xf numFmtId="0" fontId="66" fillId="3" borderId="0" xfId="16" applyFont="1">
      <alignment horizontal="left" vertical="center" indent="2"/>
    </xf>
    <xf numFmtId="0" fontId="45" fillId="7" borderId="1" xfId="0" applyFont="1" applyFill="1" applyBorder="1" applyAlignment="1">
      <alignment horizontal="left" vertical="center" wrapText="1" indent="1"/>
    </xf>
    <xf numFmtId="0" fontId="46" fillId="10" borderId="0" xfId="0" applyFont="1" applyFill="1" applyAlignment="1">
      <alignment horizontal="right" vertical="center" wrapText="1"/>
    </xf>
    <xf numFmtId="0" fontId="58" fillId="12" borderId="0" xfId="0" applyFont="1" applyFill="1" applyAlignment="1">
      <alignment horizontal="left" vertical="center" wrapText="1" indent="1"/>
    </xf>
    <xf numFmtId="0" fontId="61" fillId="0" borderId="0" xfId="0" applyFont="1" applyFill="1" applyAlignment="1">
      <alignment horizontal="center" vertical="center" wrapText="1"/>
    </xf>
    <xf numFmtId="0" fontId="66" fillId="3" borderId="0" xfId="16" applyFont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62" fillId="13" borderId="0" xfId="0" applyFont="1" applyFill="1" applyAlignment="1">
      <alignment horizontal="left" vertical="center" wrapText="1" indent="1"/>
    </xf>
    <xf numFmtId="0" fontId="63" fillId="0" borderId="0" xfId="0" applyFont="1" applyAlignment="1">
      <alignment horizontal="left" vertical="center" indent="1"/>
    </xf>
    <xf numFmtId="0" fontId="45" fillId="7" borderId="1" xfId="0" applyFont="1" applyFill="1" applyBorder="1" applyAlignment="1">
      <alignment horizontal="center" vertical="center" wrapText="1"/>
    </xf>
    <xf numFmtId="0" fontId="45" fillId="7" borderId="1" xfId="0" applyFont="1" applyFill="1" applyBorder="1" applyAlignment="1">
      <alignment horizontal="center"/>
    </xf>
    <xf numFmtId="3" fontId="45" fillId="7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left" vertical="center" indent="1"/>
    </xf>
  </cellXfs>
  <cellStyles count="18">
    <cellStyle name="Hipervínculo" xfId="1" builtinId="8"/>
    <cellStyle name="Hyperlink 2" xfId="2"/>
    <cellStyle name="Millares" xfId="3" builtinId="3"/>
    <cellStyle name="Millares [0] 2" xfId="4"/>
    <cellStyle name="Millares [0] 3" xfId="5"/>
    <cellStyle name="Millares 2" xfId="6"/>
    <cellStyle name="Millares 3" xfId="7"/>
    <cellStyle name="Millares 4" xfId="8"/>
    <cellStyle name="Normal" xfId="0" builtinId="0"/>
    <cellStyle name="Normal 2" xfId="9"/>
    <cellStyle name="Normal 3" xfId="10"/>
    <cellStyle name="Normal 4" xfId="11"/>
    <cellStyle name="Porcentual" xfId="12" builtinId="5"/>
    <cellStyle name="Porcentual 2" xfId="13"/>
    <cellStyle name="Porcentual 3" xfId="14"/>
    <cellStyle name="Porcentual 4" xfId="15"/>
    <cellStyle name="Prev" xfId="16"/>
    <cellStyle name="Titulo CAF" xfId="17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937455988733"/>
          <c:y val="0.0718804179328331"/>
          <c:w val="0.838112895719157"/>
          <c:h val="0.5230024213075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[1]G1!$C$54:$E$54</c:f>
              <c:strCache>
                <c:ptCount val="1"/>
                <c:pt idx="0">
                  <c:v>Área metropolitana total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[1]G1!$A$56:$A$70</c:f>
              <c:strCache>
                <c:ptCount val="15"/>
                <c:pt idx="0">
                  <c:v>_x000e_Belo Horizonte</c:v>
                </c:pt>
                <c:pt idx="1">
                  <c:v>_x0006_Bogotá</c:v>
                </c:pt>
                <c:pt idx="2">
                  <c:v>_x000c_Buenos Aires</c:v>
                </c:pt>
                <c:pt idx="3">
                  <c:v>_x0007_Caracas</c:v>
                </c:pt>
                <c:pt idx="4">
                  <c:v>_x0010_Ciudad de México</c:v>
                </c:pt>
                <c:pt idx="5">
                  <c:v>_x0008_Curitiba</c:v>
                </c:pt>
                <c:pt idx="6">
                  <c:v>_x000b_Guadalajara</c:v>
                </c:pt>
                <c:pt idx="7">
                  <c:v>_x0004_León</c:v>
                </c:pt>
                <c:pt idx="8">
                  <c:v>_x0004_Lima</c:v>
                </c:pt>
                <c:pt idx="9">
                  <c:v>
Montevideo</c:v>
                </c:pt>
                <c:pt idx="10">
                  <c:v>_x000c_Porto Alegre</c:v>
                </c:pt>
                <c:pt idx="11">
                  <c:v>_x000e_Río de Janeiro</c:v>
                </c:pt>
                <c:pt idx="12">
                  <c:v>_x0008_San José</c:v>
                </c:pt>
                <c:pt idx="13">
                  <c:v>_x0008_Santiago</c:v>
                </c:pt>
                <c:pt idx="14">
                  <c:v>	São Paulo</c:v>
                </c:pt>
              </c:strCache>
            </c:strRef>
          </c:cat>
          <c:val>
            <c:numRef>
              <c:f>[1]G1!$E$56:$E$70</c:f>
              <c:numCache>
                <c:formatCode>General</c:formatCode>
                <c:ptCount val="15"/>
                <c:pt idx="0">
                  <c:v>1291.570423584292</c:v>
                </c:pt>
                <c:pt idx="1">
                  <c:v>2860.553467489543</c:v>
                </c:pt>
                <c:pt idx="2">
                  <c:v>791.1258795468097</c:v>
                </c:pt>
                <c:pt idx="3">
                  <c:v>4041.281853281853</c:v>
                </c:pt>
                <c:pt idx="4">
                  <c:v>2679.653203342618</c:v>
                </c:pt>
                <c:pt idx="5">
                  <c:v>736.9757344585877</c:v>
                </c:pt>
                <c:pt idx="6">
                  <c:v>1600.11741038771</c:v>
                </c:pt>
                <c:pt idx="7">
                  <c:v>1059.530485715176</c:v>
                </c:pt>
                <c:pt idx="8">
                  <c:v>3009.087974459028</c:v>
                </c:pt>
                <c:pt idx="9">
                  <c:v>2506.555765595463</c:v>
                </c:pt>
                <c:pt idx="10">
                  <c:v>940.3262092238471</c:v>
                </c:pt>
                <c:pt idx="11">
                  <c:v>2280.893203883495</c:v>
                </c:pt>
                <c:pt idx="12">
                  <c:v>1382.727682984485</c:v>
                </c:pt>
                <c:pt idx="13">
                  <c:v>1432.631366688017</c:v>
                </c:pt>
                <c:pt idx="14">
                  <c:v>3542.960328439163</c:v>
                </c:pt>
              </c:numCache>
            </c:numRef>
          </c:val>
        </c:ser>
        <c:ser>
          <c:idx val="1"/>
          <c:order val="1"/>
          <c:tx>
            <c:strRef>
              <c:f>[1]G1!$F$54:$H$54</c:f>
              <c:strCache>
                <c:ptCount val="1"/>
                <c:pt idx="0">
                  <c:v>Área urbanizada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[1]G1!$A$56:$A$70</c:f>
              <c:strCache>
                <c:ptCount val="15"/>
                <c:pt idx="0">
                  <c:v>_x000e_Belo Horizonte</c:v>
                </c:pt>
                <c:pt idx="1">
                  <c:v>_x0006_Bogotá</c:v>
                </c:pt>
                <c:pt idx="2">
                  <c:v>_x000c_Buenos Aires</c:v>
                </c:pt>
                <c:pt idx="3">
                  <c:v>_x0007_Caracas</c:v>
                </c:pt>
                <c:pt idx="4">
                  <c:v>_x0010_Ciudad de México</c:v>
                </c:pt>
                <c:pt idx="5">
                  <c:v>_x0008_Curitiba</c:v>
                </c:pt>
                <c:pt idx="6">
                  <c:v>_x000b_Guadalajara</c:v>
                </c:pt>
                <c:pt idx="7">
                  <c:v>_x0004_León</c:v>
                </c:pt>
                <c:pt idx="8">
                  <c:v>_x0004_Lima</c:v>
                </c:pt>
                <c:pt idx="9">
                  <c:v>
Montevideo</c:v>
                </c:pt>
                <c:pt idx="10">
                  <c:v>_x000c_Porto Alegre</c:v>
                </c:pt>
                <c:pt idx="11">
                  <c:v>_x000e_Río de Janeiro</c:v>
                </c:pt>
                <c:pt idx="12">
                  <c:v>_x0008_San José</c:v>
                </c:pt>
                <c:pt idx="13">
                  <c:v>_x0008_Santiago</c:v>
                </c:pt>
                <c:pt idx="14">
                  <c:v>	São Paulo</c:v>
                </c:pt>
              </c:strCache>
            </c:strRef>
          </c:cat>
          <c:val>
            <c:numRef>
              <c:f>[1]G1!$H$56:$H$70</c:f>
              <c:numCache>
                <c:formatCode>General</c:formatCode>
                <c:ptCount val="15"/>
                <c:pt idx="0">
                  <c:v>7812.28154614708</c:v>
                </c:pt>
                <c:pt idx="1">
                  <c:v>14754.85406273296</c:v>
                </c:pt>
                <c:pt idx="2">
                  <c:v>3388.205990625805</c:v>
                </c:pt>
                <c:pt idx="3">
                  <c:v>12029.95050454668</c:v>
                </c:pt>
                <c:pt idx="4">
                  <c:v>6671.25866851595</c:v>
                </c:pt>
                <c:pt idx="5">
                  <c:v>6623.769971058142</c:v>
                </c:pt>
                <c:pt idx="6">
                  <c:v>7896.301589284271</c:v>
                </c:pt>
                <c:pt idx="7">
                  <c:v>6381.919991928568</c:v>
                </c:pt>
                <c:pt idx="8">
                  <c:v>11527.80272108844</c:v>
                </c:pt>
                <c:pt idx="9">
                  <c:v>6508.629234149083</c:v>
                </c:pt>
                <c:pt idx="10">
                  <c:v>7701.88027098023</c:v>
                </c:pt>
                <c:pt idx="11">
                  <c:v>11812.53555555556</c:v>
                </c:pt>
                <c:pt idx="12">
                  <c:v>4924.396053079278</c:v>
                </c:pt>
                <c:pt idx="13">
                  <c:v>8813.877879387494</c:v>
                </c:pt>
                <c:pt idx="14">
                  <c:v>8333.171570846536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7401528"/>
        <c:axId val="-2147414728"/>
      </c:barChart>
      <c:catAx>
        <c:axId val="-2147401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Área metropolitana</a:t>
                </a:r>
              </a:p>
            </c:rich>
          </c:tx>
          <c:layout>
            <c:manualLayout>
              <c:xMode val="edge"/>
              <c:yMode val="edge"/>
              <c:x val="0.451005163672048"/>
              <c:y val="0.833811023622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7414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4741472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_tradnl"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Población</a:t>
                </a:r>
              </a:p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_tradnl"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/km2</a:t>
                </a:r>
              </a:p>
            </c:rich>
          </c:tx>
          <c:layout>
            <c:manualLayout>
              <c:xMode val="edge"/>
              <c:yMode val="edge"/>
              <c:x val="0.016358793429753"/>
              <c:y val="0.2365461640303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74015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77382882777635"/>
          <c:y val="0.892193296634381"/>
          <c:w val="0.475107011846071"/>
          <c:h val="0.04832708522054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984251969" l="0.75" r="0.75" t="0.984251969" header="0.492125985" footer="0.4921259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929535232384"/>
          <c:y val="0.0152439024390244"/>
          <c:w val="0.835082458770615"/>
          <c:h val="0.7987804878048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'G2'!$H$9</c:f>
              <c:strCache>
                <c:ptCount val="1"/>
                <c:pt idx="0">
                  <c:v>Hab/km2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</c:spPr>
          <c:invertIfNegative val="0"/>
          <c:cat>
            <c:strRef>
              <c:f>'G2'!$G$10:$G$13</c:f>
              <c:strCache>
                <c:ptCount val="4"/>
                <c:pt idx="0">
                  <c:v>Estados Unidos</c:v>
                </c:pt>
                <c:pt idx="1">
                  <c:v>Europa</c:v>
                </c:pt>
                <c:pt idx="2">
                  <c:v>América Latina - OMU</c:v>
                </c:pt>
                <c:pt idx="3">
                  <c:v>Ciudades de alta densidad de PED (1)</c:v>
                </c:pt>
              </c:strCache>
            </c:strRef>
          </c:cat>
          <c:val>
            <c:numRef>
              <c:f>'G2'!$H$10:$H$13</c:f>
              <c:numCache>
                <c:formatCode>#,##0.0</c:formatCode>
                <c:ptCount val="4"/>
                <c:pt idx="0">
                  <c:v>1987.486662086044</c:v>
                </c:pt>
                <c:pt idx="1">
                  <c:v>6193.289929750148</c:v>
                </c:pt>
                <c:pt idx="2">
                  <c:v>7180.0</c:v>
                </c:pt>
                <c:pt idx="3">
                  <c:v>22640.16829777013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2145321736"/>
        <c:axId val="-2145327960"/>
      </c:barChart>
      <c:catAx>
        <c:axId val="-2145321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Área geográfica</a:t>
                </a:r>
              </a:p>
            </c:rich>
          </c:tx>
          <c:layout>
            <c:manualLayout>
              <c:xMode val="edge"/>
              <c:yMode val="edge"/>
              <c:x val="0.471162839939125"/>
              <c:y val="0.9329239190495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5327960"/>
        <c:crosses val="autoZero"/>
        <c:auto val="1"/>
        <c:lblAlgn val="ctr"/>
        <c:lblOffset val="100"/>
        <c:noMultiLvlLbl val="0"/>
      </c:catAx>
      <c:valAx>
        <c:axId val="-214532796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Hab/Km2</a:t>
                </a:r>
              </a:p>
            </c:rich>
          </c:tx>
          <c:layout>
            <c:manualLayout>
              <c:xMode val="edge"/>
              <c:yMode val="edge"/>
              <c:x val="0.0364262555415867"/>
              <c:y val="0.3116673573698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53217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87401575" l="0.511811024" r="0.511811024" t="0.787401575" header="0.31496062" footer="0.3149606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345294952885"/>
          <c:y val="0.0355505777295079"/>
          <c:w val="0.870198675496689"/>
          <c:h val="0.62568306010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[1]G3!$C$47</c:f>
              <c:strCache>
                <c:ptCount val="1"/>
                <c:pt idx="0">
                  <c:v>Primario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[1]G3!$A$48:$A$62</c:f>
              <c:strCache>
                <c:ptCount val="15"/>
                <c:pt idx="0">
                  <c:v>_x000e_Belo Horizonte</c:v>
                </c:pt>
                <c:pt idx="1">
                  <c:v>_x0006_Bogotá</c:v>
                </c:pt>
                <c:pt idx="2">
                  <c:v>_x000c_Buenos Aires</c:v>
                </c:pt>
                <c:pt idx="3">
                  <c:v>_x0007_Caracas</c:v>
                </c:pt>
                <c:pt idx="4">
                  <c:v>_x0010_Ciudad de México</c:v>
                </c:pt>
                <c:pt idx="5">
                  <c:v>_x0008_Curitiba</c:v>
                </c:pt>
                <c:pt idx="6">
                  <c:v>_x000b_Guadalajara</c:v>
                </c:pt>
                <c:pt idx="7">
                  <c:v>_x0004_León</c:v>
                </c:pt>
                <c:pt idx="8">
                  <c:v>_x0004_Lima</c:v>
                </c:pt>
                <c:pt idx="9">
                  <c:v>
Montevideo</c:v>
                </c:pt>
                <c:pt idx="10">
                  <c:v>_x000c_Porto Alegre</c:v>
                </c:pt>
                <c:pt idx="11">
                  <c:v>_x000e_Río de Janeiro</c:v>
                </c:pt>
                <c:pt idx="12">
                  <c:v>_x0008_San José</c:v>
                </c:pt>
                <c:pt idx="13">
                  <c:v>_x0008_Santiago</c:v>
                </c:pt>
                <c:pt idx="14">
                  <c:v>	São Paulo</c:v>
                </c:pt>
              </c:strCache>
            </c:strRef>
          </c:cat>
          <c:val>
            <c:numRef>
              <c:f>[1]G3!$C$48:$C$62</c:f>
              <c:numCache>
                <c:formatCode>General</c:formatCode>
                <c:ptCount val="15"/>
                <c:pt idx="0">
                  <c:v>0.006</c:v>
                </c:pt>
                <c:pt idx="1">
                  <c:v>0.01</c:v>
                </c:pt>
                <c:pt idx="2">
                  <c:v>0.009</c:v>
                </c:pt>
                <c:pt idx="3">
                  <c:v>0.009</c:v>
                </c:pt>
                <c:pt idx="4">
                  <c:v>0.034</c:v>
                </c:pt>
                <c:pt idx="5">
                  <c:v>0.006</c:v>
                </c:pt>
                <c:pt idx="6">
                  <c:v>0.12</c:v>
                </c:pt>
                <c:pt idx="7">
                  <c:v>0.013</c:v>
                </c:pt>
                <c:pt idx="8">
                  <c:v>0.02</c:v>
                </c:pt>
                <c:pt idx="9">
                  <c:v>0.019</c:v>
                </c:pt>
                <c:pt idx="10">
                  <c:v>0.007</c:v>
                </c:pt>
                <c:pt idx="11">
                  <c:v>0.003</c:v>
                </c:pt>
                <c:pt idx="12">
                  <c:v>0.134</c:v>
                </c:pt>
                <c:pt idx="13">
                  <c:v>0.025</c:v>
                </c:pt>
                <c:pt idx="14">
                  <c:v>0.005</c:v>
                </c:pt>
              </c:numCache>
            </c:numRef>
          </c:val>
        </c:ser>
        <c:ser>
          <c:idx val="1"/>
          <c:order val="1"/>
          <c:tx>
            <c:strRef>
              <c:f>[1]G3!$D$47</c:f>
              <c:strCache>
                <c:ptCount val="1"/>
                <c:pt idx="0">
                  <c:v>Secundario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[1]G3!$A$48:$A$62</c:f>
              <c:strCache>
                <c:ptCount val="15"/>
                <c:pt idx="0">
                  <c:v>_x000e_Belo Horizonte</c:v>
                </c:pt>
                <c:pt idx="1">
                  <c:v>_x0006_Bogotá</c:v>
                </c:pt>
                <c:pt idx="2">
                  <c:v>_x000c_Buenos Aires</c:v>
                </c:pt>
                <c:pt idx="3">
                  <c:v>_x0007_Caracas</c:v>
                </c:pt>
                <c:pt idx="4">
                  <c:v>_x0010_Ciudad de México</c:v>
                </c:pt>
                <c:pt idx="5">
                  <c:v>_x0008_Curitiba</c:v>
                </c:pt>
                <c:pt idx="6">
                  <c:v>_x000b_Guadalajara</c:v>
                </c:pt>
                <c:pt idx="7">
                  <c:v>_x0004_León</c:v>
                </c:pt>
                <c:pt idx="8">
                  <c:v>_x0004_Lima</c:v>
                </c:pt>
                <c:pt idx="9">
                  <c:v>
Montevideo</c:v>
                </c:pt>
                <c:pt idx="10">
                  <c:v>_x000c_Porto Alegre</c:v>
                </c:pt>
                <c:pt idx="11">
                  <c:v>_x000e_Río de Janeiro</c:v>
                </c:pt>
                <c:pt idx="12">
                  <c:v>_x0008_San José</c:v>
                </c:pt>
                <c:pt idx="13">
                  <c:v>_x0008_Santiago</c:v>
                </c:pt>
                <c:pt idx="14">
                  <c:v>	São Paulo</c:v>
                </c:pt>
              </c:strCache>
            </c:strRef>
          </c:cat>
          <c:val>
            <c:numRef>
              <c:f>[1]G3!$D$48:$D$62</c:f>
              <c:numCache>
                <c:formatCode>General</c:formatCode>
                <c:ptCount val="15"/>
                <c:pt idx="0">
                  <c:v>0.174</c:v>
                </c:pt>
                <c:pt idx="1">
                  <c:v>0.18</c:v>
                </c:pt>
                <c:pt idx="2">
                  <c:v>0.33</c:v>
                </c:pt>
                <c:pt idx="3">
                  <c:v>0.2</c:v>
                </c:pt>
                <c:pt idx="4">
                  <c:v>0.252</c:v>
                </c:pt>
                <c:pt idx="5">
                  <c:v>0.179</c:v>
                </c:pt>
                <c:pt idx="6">
                  <c:v>0.127</c:v>
                </c:pt>
                <c:pt idx="7">
                  <c:v>0.469</c:v>
                </c:pt>
                <c:pt idx="8">
                  <c:v>0.402</c:v>
                </c:pt>
                <c:pt idx="9">
                  <c:v>0.189</c:v>
                </c:pt>
                <c:pt idx="10">
                  <c:v>0.213</c:v>
                </c:pt>
                <c:pt idx="11">
                  <c:v>0.166</c:v>
                </c:pt>
                <c:pt idx="12">
                  <c:v>0.211</c:v>
                </c:pt>
                <c:pt idx="13">
                  <c:v>0.269</c:v>
                </c:pt>
                <c:pt idx="14">
                  <c:v>0.205</c:v>
                </c:pt>
              </c:numCache>
            </c:numRef>
          </c:val>
        </c:ser>
        <c:ser>
          <c:idx val="2"/>
          <c:order val="2"/>
          <c:tx>
            <c:strRef>
              <c:f>[1]G3!$E$47</c:f>
              <c:strCache>
                <c:ptCount val="1"/>
                <c:pt idx="0">
                  <c:v>Terciario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[1]G3!$A$48:$A$62</c:f>
              <c:strCache>
                <c:ptCount val="15"/>
                <c:pt idx="0">
                  <c:v>_x000e_Belo Horizonte</c:v>
                </c:pt>
                <c:pt idx="1">
                  <c:v>_x0006_Bogotá</c:v>
                </c:pt>
                <c:pt idx="2">
                  <c:v>_x000c_Buenos Aires</c:v>
                </c:pt>
                <c:pt idx="3">
                  <c:v>_x0007_Caracas</c:v>
                </c:pt>
                <c:pt idx="4">
                  <c:v>_x0010_Ciudad de México</c:v>
                </c:pt>
                <c:pt idx="5">
                  <c:v>_x0008_Curitiba</c:v>
                </c:pt>
                <c:pt idx="6">
                  <c:v>_x000b_Guadalajara</c:v>
                </c:pt>
                <c:pt idx="7">
                  <c:v>_x0004_León</c:v>
                </c:pt>
                <c:pt idx="8">
                  <c:v>_x0004_Lima</c:v>
                </c:pt>
                <c:pt idx="9">
                  <c:v>
Montevideo</c:v>
                </c:pt>
                <c:pt idx="10">
                  <c:v>_x000c_Porto Alegre</c:v>
                </c:pt>
                <c:pt idx="11">
                  <c:v>_x000e_Río de Janeiro</c:v>
                </c:pt>
                <c:pt idx="12">
                  <c:v>_x0008_San José</c:v>
                </c:pt>
                <c:pt idx="13">
                  <c:v>_x0008_Santiago</c:v>
                </c:pt>
                <c:pt idx="14">
                  <c:v>	São Paulo</c:v>
                </c:pt>
              </c:strCache>
            </c:strRef>
          </c:cat>
          <c:val>
            <c:numRef>
              <c:f>[1]G3!$E$48:$E$62</c:f>
              <c:numCache>
                <c:formatCode>General</c:formatCode>
                <c:ptCount val="15"/>
                <c:pt idx="0">
                  <c:v>0.82</c:v>
                </c:pt>
                <c:pt idx="1">
                  <c:v>0.811</c:v>
                </c:pt>
                <c:pt idx="2">
                  <c:v>0.662</c:v>
                </c:pt>
                <c:pt idx="3">
                  <c:v>0.791</c:v>
                </c:pt>
                <c:pt idx="4">
                  <c:v>0.714</c:v>
                </c:pt>
                <c:pt idx="5">
                  <c:v>0.815</c:v>
                </c:pt>
                <c:pt idx="6">
                  <c:v>0.753</c:v>
                </c:pt>
                <c:pt idx="7">
                  <c:v>0.517</c:v>
                </c:pt>
                <c:pt idx="8">
                  <c:v>0.577</c:v>
                </c:pt>
                <c:pt idx="9">
                  <c:v>0.792</c:v>
                </c:pt>
                <c:pt idx="10">
                  <c:v>0.78</c:v>
                </c:pt>
                <c:pt idx="11">
                  <c:v>0.831</c:v>
                </c:pt>
                <c:pt idx="12">
                  <c:v>0.656</c:v>
                </c:pt>
                <c:pt idx="13">
                  <c:v>0.706</c:v>
                </c:pt>
                <c:pt idx="14">
                  <c:v>0.79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3929880"/>
        <c:axId val="-2143923672"/>
      </c:barChart>
      <c:catAx>
        <c:axId val="-2143929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Área metropolitana</a:t>
                </a:r>
              </a:p>
            </c:rich>
          </c:tx>
          <c:layout>
            <c:manualLayout>
              <c:xMode val="edge"/>
              <c:yMode val="edge"/>
              <c:x val="0.458219956112043"/>
              <c:y val="0.844979080105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923672"/>
        <c:crosses val="autoZero"/>
        <c:auto val="1"/>
        <c:lblAlgn val="ctr"/>
        <c:lblOffset val="100"/>
        <c:noMultiLvlLbl val="0"/>
      </c:catAx>
      <c:valAx>
        <c:axId val="-2143923672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9298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82352652639731"/>
          <c:y val="0.899223058372316"/>
          <c:w val="0.323529237124048"/>
          <c:h val="0.08139524072406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20805369128"/>
          <c:y val="0.0110132158590308"/>
          <c:w val="0.85503355704698"/>
          <c:h val="0.691629955947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'G4'!$L$9:$L$10</c:f>
              <c:strCache>
                <c:ptCount val="1"/>
                <c:pt idx="0">
                  <c:v>Ingreso mínimo (dólares corrientes)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'G4'!$J$11:$J$25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'G4'!$L$11:$L$25</c:f>
              <c:numCache>
                <c:formatCode>#,##0.00</c:formatCode>
                <c:ptCount val="15"/>
                <c:pt idx="0">
                  <c:v>212.2905027932961</c:v>
                </c:pt>
                <c:pt idx="1">
                  <c:v>233.117617340679</c:v>
                </c:pt>
                <c:pt idx="2">
                  <c:v>311.1</c:v>
                </c:pt>
                <c:pt idx="3">
                  <c:v>316.2790697674419</c:v>
                </c:pt>
                <c:pt idx="4">
                  <c:v>125.2142857142857</c:v>
                </c:pt>
                <c:pt idx="5">
                  <c:v>212.2905027932961</c:v>
                </c:pt>
                <c:pt idx="6">
                  <c:v>125.2142857142857</c:v>
                </c:pt>
                <c:pt idx="7">
                  <c:v>125.2142857142857</c:v>
                </c:pt>
                <c:pt idx="8">
                  <c:v>184.563758389262</c:v>
                </c:pt>
                <c:pt idx="9">
                  <c:v>138.5081764228684</c:v>
                </c:pt>
                <c:pt idx="10">
                  <c:v>212.2905027932961</c:v>
                </c:pt>
                <c:pt idx="11">
                  <c:v>212.2905027932961</c:v>
                </c:pt>
                <c:pt idx="12">
                  <c:v>300.8521467543234</c:v>
                </c:pt>
                <c:pt idx="13">
                  <c:v>235.7332285630095</c:v>
                </c:pt>
                <c:pt idx="14">
                  <c:v>212.2905027932961</c:v>
                </c:pt>
              </c:numCache>
            </c:numRef>
          </c:val>
        </c:ser>
        <c:ser>
          <c:idx val="1"/>
          <c:order val="1"/>
          <c:tx>
            <c:strRef>
              <c:f>'G4'!$M$9:$M$10</c:f>
              <c:strCache>
                <c:ptCount val="1"/>
                <c:pt idx="0">
                  <c:v>Ingreso promedio (dólares corrientes)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'G4'!$J$11:$J$25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'G4'!$M$11:$M$25</c:f>
              <c:numCache>
                <c:formatCode>#,##0.00</c:formatCode>
                <c:ptCount val="15"/>
                <c:pt idx="0">
                  <c:v>370.4346851893345</c:v>
                </c:pt>
                <c:pt idx="1">
                  <c:v>612.842479210271</c:v>
                </c:pt>
                <c:pt idx="2">
                  <c:v>666.4550936210727</c:v>
                </c:pt>
                <c:pt idx="3">
                  <c:v>0.0</c:v>
                </c:pt>
                <c:pt idx="4">
                  <c:v>500.8571428571429</c:v>
                </c:pt>
                <c:pt idx="5">
                  <c:v>451.9381581895586</c:v>
                </c:pt>
                <c:pt idx="6">
                  <c:v>453.2757142857143</c:v>
                </c:pt>
                <c:pt idx="7">
                  <c:v>383.4102564102564</c:v>
                </c:pt>
                <c:pt idx="8">
                  <c:v>307.248322147651</c:v>
                </c:pt>
                <c:pt idx="9">
                  <c:v>376.0727552196747</c:v>
                </c:pt>
                <c:pt idx="10">
                  <c:v>402.4759130629621</c:v>
                </c:pt>
                <c:pt idx="11">
                  <c:v>379.3412502800807</c:v>
                </c:pt>
                <c:pt idx="12">
                  <c:v>558.2023944938209</c:v>
                </c:pt>
                <c:pt idx="13">
                  <c:v>428.8380316275415</c:v>
                </c:pt>
                <c:pt idx="14">
                  <c:v>412.670849204571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3872472"/>
        <c:axId val="-2143866264"/>
      </c:barChart>
      <c:catAx>
        <c:axId val="-214387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Área metropolitana</a:t>
                </a:r>
              </a:p>
            </c:rich>
          </c:tx>
          <c:layout>
            <c:manualLayout>
              <c:xMode val="edge"/>
              <c:yMode val="edge"/>
              <c:x val="0.455285629618878"/>
              <c:y val="0.8727070763881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866264"/>
        <c:crosses val="autoZero"/>
        <c:auto val="1"/>
        <c:lblAlgn val="ctr"/>
        <c:lblOffset val="100"/>
        <c:noMultiLvlLbl val="0"/>
      </c:catAx>
      <c:valAx>
        <c:axId val="-2143866264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 b="1"/>
                  <a:t>Ingreso en dólares</a:t>
                </a:r>
              </a:p>
            </c:rich>
          </c:tx>
          <c:layout>
            <c:manualLayout>
              <c:xMode val="edge"/>
              <c:yMode val="edge"/>
              <c:x val="0.0183424652563591"/>
              <c:y val="0.2332748747315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8724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5135164556043"/>
          <c:y val="0.937499616525207"/>
          <c:w val="0.702702686357754"/>
          <c:h val="0.05654757643930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65857359636"/>
          <c:y val="0.0280373831775701"/>
          <c:w val="0.836115326251897"/>
          <c:h val="0.64797507788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'G5'!$I$11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'G5'!$H$12:$H$15</c:f>
              <c:strCache>
                <c:ptCount val="4"/>
                <c:pt idx="0">
                  <c:v>Colectivo</c:v>
                </c:pt>
                <c:pt idx="1">
                  <c:v>Individual</c:v>
                </c:pt>
                <c:pt idx="2">
                  <c:v>No motorizado</c:v>
                </c:pt>
                <c:pt idx="3">
                  <c:v>Total </c:v>
                </c:pt>
              </c:strCache>
            </c:strRef>
          </c:cat>
          <c:val>
            <c:numRef>
              <c:f>'G5'!$I$12:$I$15</c:f>
              <c:numCache>
                <c:formatCode>0.00</c:formatCode>
                <c:ptCount val="4"/>
                <c:pt idx="0">
                  <c:v>0.71</c:v>
                </c:pt>
                <c:pt idx="1">
                  <c:v>0.74</c:v>
                </c:pt>
                <c:pt idx="2">
                  <c:v>0.63</c:v>
                </c:pt>
                <c:pt idx="3">
                  <c:v>2.08</c:v>
                </c:pt>
              </c:numCache>
            </c:numRef>
          </c:val>
        </c:ser>
        <c:ser>
          <c:idx val="1"/>
          <c:order val="1"/>
          <c:tx>
            <c:strRef>
              <c:f>'G5'!$J$11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'G5'!$H$12:$H$15</c:f>
              <c:strCache>
                <c:ptCount val="4"/>
                <c:pt idx="0">
                  <c:v>Colectivo</c:v>
                </c:pt>
                <c:pt idx="1">
                  <c:v>Individual</c:v>
                </c:pt>
                <c:pt idx="2">
                  <c:v>No motorizado</c:v>
                </c:pt>
                <c:pt idx="3">
                  <c:v>Total </c:v>
                </c:pt>
              </c:strCache>
            </c:strRef>
          </c:cat>
          <c:val>
            <c:numRef>
              <c:f>'G5'!$J$12:$J$15</c:f>
              <c:numCache>
                <c:formatCode>0.00</c:formatCode>
                <c:ptCount val="4"/>
                <c:pt idx="0">
                  <c:v>0.71</c:v>
                </c:pt>
                <c:pt idx="1">
                  <c:v>0.44</c:v>
                </c:pt>
                <c:pt idx="2">
                  <c:v>0.7</c:v>
                </c:pt>
                <c:pt idx="3">
                  <c:v>1.85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3813704"/>
        <c:axId val="-2143810360"/>
      </c:barChart>
      <c:catAx>
        <c:axId val="-21438137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810360"/>
        <c:crosses val="autoZero"/>
        <c:auto val="1"/>
        <c:lblAlgn val="ctr"/>
        <c:lblOffset val="100"/>
        <c:noMultiLvlLbl val="0"/>
      </c:catAx>
      <c:valAx>
        <c:axId val="-214381036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Viajes/persona/día</a:t>
                </a:r>
              </a:p>
            </c:rich>
          </c:tx>
          <c:layout>
            <c:manualLayout>
              <c:xMode val="edge"/>
              <c:yMode val="edge"/>
              <c:x val="0.028297550608942"/>
              <c:y val="0.1506450943125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8137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34267226112307"/>
          <c:y val="0.903024867834726"/>
          <c:w val="0.333333242514236"/>
          <c:h val="0.08407100988644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508000</xdr:colOff>
      <xdr:row>2</xdr:row>
      <xdr:rowOff>50800</xdr:rowOff>
    </xdr:to>
    <xdr:pic>
      <xdr:nvPicPr>
        <xdr:cNvPr id="7899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7</xdr:row>
      <xdr:rowOff>177800</xdr:rowOff>
    </xdr:from>
    <xdr:to>
      <xdr:col>6</xdr:col>
      <xdr:colOff>25400</xdr:colOff>
      <xdr:row>23</xdr:row>
      <xdr:rowOff>139700</xdr:rowOff>
    </xdr:to>
    <xdr:graphicFrame macro="">
      <xdr:nvGraphicFramePr>
        <xdr:cNvPr id="1462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381000</xdr:rowOff>
    </xdr:from>
    <xdr:to>
      <xdr:col>3</xdr:col>
      <xdr:colOff>495300</xdr:colOff>
      <xdr:row>2</xdr:row>
      <xdr:rowOff>76200</xdr:rowOff>
    </xdr:to>
    <xdr:pic>
      <xdr:nvPicPr>
        <xdr:cNvPr id="14626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266700</xdr:colOff>
      <xdr:row>2</xdr:row>
      <xdr:rowOff>50800</xdr:rowOff>
    </xdr:to>
    <xdr:pic>
      <xdr:nvPicPr>
        <xdr:cNvPr id="80020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355600</xdr:colOff>
      <xdr:row>2</xdr:row>
      <xdr:rowOff>50800</xdr:rowOff>
    </xdr:to>
    <xdr:pic>
      <xdr:nvPicPr>
        <xdr:cNvPr id="81051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381000</xdr:colOff>
      <xdr:row>2</xdr:row>
      <xdr:rowOff>50800</xdr:rowOff>
    </xdr:to>
    <xdr:pic>
      <xdr:nvPicPr>
        <xdr:cNvPr id="1179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2451100</xdr:colOff>
      <xdr:row>2</xdr:row>
      <xdr:rowOff>50800</xdr:rowOff>
    </xdr:to>
    <xdr:pic>
      <xdr:nvPicPr>
        <xdr:cNvPr id="31859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0</xdr:rowOff>
    </xdr:from>
    <xdr:to>
      <xdr:col>9</xdr:col>
      <xdr:colOff>25400</xdr:colOff>
      <xdr:row>25</xdr:row>
      <xdr:rowOff>88900</xdr:rowOff>
    </xdr:to>
    <xdr:graphicFrame macro="">
      <xdr:nvGraphicFramePr>
        <xdr:cNvPr id="242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469900</xdr:colOff>
      <xdr:row>2</xdr:row>
      <xdr:rowOff>50800</xdr:rowOff>
    </xdr:to>
    <xdr:pic>
      <xdr:nvPicPr>
        <xdr:cNvPr id="2430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393700</xdr:colOff>
      <xdr:row>13</xdr:row>
      <xdr:rowOff>114300</xdr:rowOff>
    </xdr:from>
    <xdr:to>
      <xdr:col>10</xdr:col>
      <xdr:colOff>38100</xdr:colOff>
      <xdr:row>28</xdr:row>
      <xdr:rowOff>0</xdr:rowOff>
    </xdr:to>
    <xdr:graphicFrame macro="">
      <xdr:nvGraphicFramePr>
        <xdr:cNvPr id="447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2425700</xdr:colOff>
      <xdr:row>2</xdr:row>
      <xdr:rowOff>50800</xdr:rowOff>
    </xdr:to>
    <xdr:pic>
      <xdr:nvPicPr>
        <xdr:cNvPr id="4478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8</xdr:row>
      <xdr:rowOff>50800</xdr:rowOff>
    </xdr:from>
    <xdr:to>
      <xdr:col>8</xdr:col>
      <xdr:colOff>368300</xdr:colOff>
      <xdr:row>25</xdr:row>
      <xdr:rowOff>0</xdr:rowOff>
    </xdr:to>
    <xdr:graphicFrame macro="">
      <xdr:nvGraphicFramePr>
        <xdr:cNvPr id="651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381000</xdr:rowOff>
    </xdr:from>
    <xdr:to>
      <xdr:col>3</xdr:col>
      <xdr:colOff>495300</xdr:colOff>
      <xdr:row>2</xdr:row>
      <xdr:rowOff>76200</xdr:rowOff>
    </xdr:to>
    <xdr:pic>
      <xdr:nvPicPr>
        <xdr:cNvPr id="6517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863600</xdr:colOff>
      <xdr:row>7</xdr:row>
      <xdr:rowOff>177800</xdr:rowOff>
    </xdr:from>
    <xdr:to>
      <xdr:col>8</xdr:col>
      <xdr:colOff>38100</xdr:colOff>
      <xdr:row>27</xdr:row>
      <xdr:rowOff>127000</xdr:rowOff>
    </xdr:to>
    <xdr:graphicFrame macro="">
      <xdr:nvGraphicFramePr>
        <xdr:cNvPr id="855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381000</xdr:rowOff>
    </xdr:from>
    <xdr:to>
      <xdr:col>3</xdr:col>
      <xdr:colOff>495300</xdr:colOff>
      <xdr:row>2</xdr:row>
      <xdr:rowOff>50800</xdr:rowOff>
    </xdr:to>
    <xdr:pic>
      <xdr:nvPicPr>
        <xdr:cNvPr id="8558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mu.caf.com/Users/ZARICHTAD/Desktop/PARA%20MA&#209;ANAAAAAA/LISTOSSSS%20DISE&#209;O/Lo%20que%20se%20est&#225;%20trabajando/DISE&#209;O/VARIABLES/caracter&#237;sticas%20socioecon&#243;micas%20con%20propuesta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1"/>
      <sheetName val="2"/>
      <sheetName val="3"/>
      <sheetName val="4"/>
      <sheetName val="G1"/>
      <sheetName val="G2"/>
      <sheetName val="G3"/>
      <sheetName val="G4"/>
      <sheetName val="G5, Repetido en Movilidad"/>
    </sheetNames>
    <sheetDataSet>
      <sheetData sheetId="0"/>
      <sheetData sheetId="1">
        <row r="36">
          <cell r="C36">
            <v>3718.8819999999996</v>
          </cell>
          <cell r="D36">
            <v>4803198</v>
          </cell>
          <cell r="E36">
            <v>1291.5704235842925</v>
          </cell>
          <cell r="F36">
            <v>602.53</v>
          </cell>
          <cell r="G36">
            <v>4707134</v>
          </cell>
          <cell r="H36">
            <v>7812.28154614708</v>
          </cell>
        </row>
        <row r="37">
          <cell r="C37">
            <v>2735.12</v>
          </cell>
          <cell r="D37">
            <v>7823957</v>
          </cell>
          <cell r="E37">
            <v>2860.5534674895434</v>
          </cell>
          <cell r="F37">
            <v>523.16999999999996</v>
          </cell>
          <cell r="G37">
            <v>7719297</v>
          </cell>
          <cell r="H37">
            <v>14754.854062732957</v>
          </cell>
        </row>
        <row r="38">
          <cell r="C38">
            <v>16770</v>
          </cell>
          <cell r="D38">
            <v>13267181</v>
          </cell>
          <cell r="E38">
            <v>791.12587954680976</v>
          </cell>
          <cell r="F38">
            <v>3883</v>
          </cell>
          <cell r="G38">
            <v>13156403.861599999</v>
          </cell>
          <cell r="H38">
            <v>3388.2059906258046</v>
          </cell>
        </row>
        <row r="39">
          <cell r="C39">
            <v>777</v>
          </cell>
          <cell r="D39">
            <v>3140076</v>
          </cell>
          <cell r="E39">
            <v>4041.2818532818533</v>
          </cell>
          <cell r="F39">
            <v>260.63</v>
          </cell>
          <cell r="G39">
            <v>3135366</v>
          </cell>
          <cell r="H39">
            <v>12029.950504546676</v>
          </cell>
        </row>
        <row r="40">
          <cell r="C40">
            <v>7180</v>
          </cell>
          <cell r="D40">
            <v>19239910</v>
          </cell>
          <cell r="E40">
            <v>2679.6532033426183</v>
          </cell>
          <cell r="F40">
            <v>2884</v>
          </cell>
          <cell r="G40">
            <v>19239910</v>
          </cell>
          <cell r="H40">
            <v>6671.2586685159504</v>
          </cell>
        </row>
        <row r="41">
          <cell r="C41">
            <v>3897.6669999999995</v>
          </cell>
          <cell r="D41">
            <v>2872486</v>
          </cell>
          <cell r="E41">
            <v>736.97573445858779</v>
          </cell>
          <cell r="F41">
            <v>424.99</v>
          </cell>
          <cell r="G41">
            <v>2815036</v>
          </cell>
          <cell r="H41">
            <v>6623.7699710581428</v>
          </cell>
        </row>
        <row r="42">
          <cell r="C42">
            <v>2734</v>
          </cell>
          <cell r="D42">
            <v>4374721</v>
          </cell>
          <cell r="E42">
            <v>1600.1174103877104</v>
          </cell>
          <cell r="F42">
            <v>544.39599999999996</v>
          </cell>
          <cell r="G42">
            <v>4298715</v>
          </cell>
          <cell r="H42">
            <v>7896.3015892842714</v>
          </cell>
        </row>
        <row r="43">
          <cell r="C43">
            <v>1283.8800000000001</v>
          </cell>
          <cell r="D43">
            <v>1360310</v>
          </cell>
          <cell r="E43">
            <v>1059.5304857151757</v>
          </cell>
          <cell r="F43">
            <v>198.23</v>
          </cell>
          <cell r="G43">
            <v>1265088</v>
          </cell>
          <cell r="H43">
            <v>6381.9199919285684</v>
          </cell>
        </row>
        <row r="44">
          <cell r="C44">
            <v>2819</v>
          </cell>
          <cell r="D44">
            <v>8482619</v>
          </cell>
          <cell r="E44">
            <v>3009.0879744590279</v>
          </cell>
          <cell r="F44">
            <v>735</v>
          </cell>
          <cell r="G44">
            <v>8472935</v>
          </cell>
          <cell r="H44">
            <v>11527.802721088436</v>
          </cell>
        </row>
        <row r="45">
          <cell r="C45">
            <v>529</v>
          </cell>
          <cell r="D45">
            <v>1325968</v>
          </cell>
          <cell r="E45">
            <v>2506.5557655954631</v>
          </cell>
          <cell r="F45">
            <v>195.73</v>
          </cell>
          <cell r="G45">
            <v>1273934</v>
          </cell>
          <cell r="H45">
            <v>6508.6292341490835</v>
          </cell>
        </row>
        <row r="46">
          <cell r="C46">
            <v>3627.12</v>
          </cell>
          <cell r="D46">
            <v>3410676</v>
          </cell>
          <cell r="E46">
            <v>940.32620922384706</v>
          </cell>
          <cell r="F46">
            <v>433.98</v>
          </cell>
          <cell r="G46">
            <v>3342462</v>
          </cell>
          <cell r="H46">
            <v>7701.8802709802294</v>
          </cell>
        </row>
        <row r="47">
          <cell r="C47">
            <v>4686.5</v>
          </cell>
          <cell r="D47">
            <v>10689406</v>
          </cell>
          <cell r="E47">
            <v>2280.8932038834951</v>
          </cell>
          <cell r="F47">
            <v>900</v>
          </cell>
          <cell r="G47">
            <v>10631282</v>
          </cell>
          <cell r="H47">
            <v>11812.535555555556</v>
          </cell>
        </row>
        <row r="48">
          <cell r="C48">
            <v>930.68</v>
          </cell>
          <cell r="D48">
            <v>1286877</v>
          </cell>
          <cell r="E48">
            <v>1382.7276829844845</v>
          </cell>
          <cell r="F48">
            <v>235.12</v>
          </cell>
          <cell r="G48">
            <v>1157824</v>
          </cell>
          <cell r="H48">
            <v>4924.3960530792783</v>
          </cell>
        </row>
        <row r="49">
          <cell r="C49">
            <v>4215.3</v>
          </cell>
          <cell r="D49">
            <v>6038971</v>
          </cell>
          <cell r="E49">
            <v>1432.6313666880174</v>
          </cell>
          <cell r="F49">
            <v>677.93714999999986</v>
          </cell>
          <cell r="G49">
            <v>5975255.25</v>
          </cell>
          <cell r="H49">
            <v>8813.8778793874935</v>
          </cell>
        </row>
        <row r="50">
          <cell r="C50">
            <v>5301.6819999999998</v>
          </cell>
          <cell r="D50">
            <v>18783649</v>
          </cell>
          <cell r="E50">
            <v>3542.9603284391633</v>
          </cell>
          <cell r="F50">
            <v>2209</v>
          </cell>
          <cell r="G50">
            <v>18407976</v>
          </cell>
          <cell r="H50">
            <v>8333.1715708465363</v>
          </cell>
        </row>
      </sheetData>
      <sheetData sheetId="2"/>
      <sheetData sheetId="3">
        <row r="31">
          <cell r="C31">
            <v>6.0000000000000001E-3</v>
          </cell>
          <cell r="D31">
            <v>0.17399999999999999</v>
          </cell>
          <cell r="E31">
            <v>0.82</v>
          </cell>
        </row>
        <row r="32">
          <cell r="C32">
            <v>0.01</v>
          </cell>
          <cell r="D32">
            <v>0.18</v>
          </cell>
          <cell r="E32">
            <v>0.81100000000000005</v>
          </cell>
        </row>
        <row r="33">
          <cell r="C33">
            <v>8.9999999999999993E-3</v>
          </cell>
          <cell r="D33">
            <v>0.33</v>
          </cell>
          <cell r="E33">
            <v>0.66200000000000003</v>
          </cell>
        </row>
        <row r="34">
          <cell r="C34">
            <v>8.9999999999999993E-3</v>
          </cell>
          <cell r="D34">
            <v>0.2</v>
          </cell>
          <cell r="E34">
            <v>0.79100000000000004</v>
          </cell>
        </row>
        <row r="35">
          <cell r="C35">
            <v>3.4000000000000002E-2</v>
          </cell>
          <cell r="D35">
            <v>0.252</v>
          </cell>
          <cell r="E35">
            <v>0.71399999999999997</v>
          </cell>
        </row>
        <row r="36">
          <cell r="C36">
            <v>6.0000000000000001E-3</v>
          </cell>
          <cell r="D36">
            <v>0.17899999999999999</v>
          </cell>
          <cell r="E36">
            <v>0.81499999999999995</v>
          </cell>
        </row>
        <row r="37">
          <cell r="C37">
            <v>0.12</v>
          </cell>
          <cell r="D37">
            <v>0.127</v>
          </cell>
          <cell r="E37">
            <v>0.753</v>
          </cell>
        </row>
        <row r="38">
          <cell r="C38">
            <v>1.2999999999999999E-2</v>
          </cell>
          <cell r="D38">
            <v>0.46899999999999997</v>
          </cell>
          <cell r="E38">
            <v>0.51700000000000002</v>
          </cell>
        </row>
        <row r="39">
          <cell r="C39">
            <v>0.02</v>
          </cell>
          <cell r="D39">
            <v>0.40200000000000002</v>
          </cell>
          <cell r="E39">
            <v>0.57699999999999996</v>
          </cell>
        </row>
        <row r="40">
          <cell r="C40">
            <v>1.9E-2</v>
          </cell>
          <cell r="D40">
            <v>0.189</v>
          </cell>
          <cell r="E40">
            <v>0.79200000000000004</v>
          </cell>
        </row>
        <row r="41">
          <cell r="C41">
            <v>7.0000000000000001E-3</v>
          </cell>
          <cell r="D41">
            <v>0.21299999999999999</v>
          </cell>
          <cell r="E41">
            <v>0.78</v>
          </cell>
        </row>
        <row r="42">
          <cell r="C42">
            <v>3.0000000000000001E-3</v>
          </cell>
          <cell r="D42">
            <v>0.16600000000000001</v>
          </cell>
          <cell r="E42">
            <v>0.83099999999999996</v>
          </cell>
        </row>
        <row r="43">
          <cell r="C43">
            <v>0.13400000000000001</v>
          </cell>
          <cell r="D43">
            <v>0.21099999999999999</v>
          </cell>
          <cell r="E43">
            <v>0.65600000000000003</v>
          </cell>
        </row>
        <row r="44">
          <cell r="C44">
            <v>2.5000000000000001E-2</v>
          </cell>
          <cell r="D44">
            <v>0.26900000000000002</v>
          </cell>
          <cell r="E44">
            <v>0.70599999999999996</v>
          </cell>
        </row>
        <row r="45">
          <cell r="C45">
            <v>5.0000000000000001E-3</v>
          </cell>
          <cell r="D45">
            <v>0.20499999999999999</v>
          </cell>
          <cell r="E45">
            <v>0.79</v>
          </cell>
        </row>
        <row r="46">
          <cell r="C46">
            <v>2.8000000000000004E-2</v>
          </cell>
          <cell r="D46">
            <v>0.23773333333333335</v>
          </cell>
          <cell r="E46">
            <v>0.73433333333333339</v>
          </cell>
        </row>
      </sheetData>
      <sheetData sheetId="4"/>
      <sheetData sheetId="5">
        <row r="54">
          <cell r="C54" t="str">
            <v>Área metropolitana total</v>
          </cell>
          <cell r="F54" t="str">
            <v>Área urbanizada</v>
          </cell>
        </row>
        <row r="56">
          <cell r="A56" t="str">
            <v>Belo Horizonte</v>
          </cell>
          <cell r="E56">
            <v>1291.5704235842925</v>
          </cell>
          <cell r="H56">
            <v>7812.28154614708</v>
          </cell>
        </row>
        <row r="57">
          <cell r="A57" t="str">
            <v>Bogotá</v>
          </cell>
          <cell r="E57">
            <v>2860.5534674895434</v>
          </cell>
          <cell r="H57">
            <v>14754.854062732957</v>
          </cell>
        </row>
        <row r="58">
          <cell r="A58" t="str">
            <v>Buenos Aires</v>
          </cell>
          <cell r="E58">
            <v>791.12587954680976</v>
          </cell>
          <cell r="H58">
            <v>3388.2059906258046</v>
          </cell>
        </row>
        <row r="59">
          <cell r="A59" t="str">
            <v>Caracas</v>
          </cell>
          <cell r="E59">
            <v>4041.2818532818533</v>
          </cell>
          <cell r="H59">
            <v>12029.950504546676</v>
          </cell>
        </row>
        <row r="60">
          <cell r="A60" t="str">
            <v>Ciudad de México</v>
          </cell>
          <cell r="E60">
            <v>2679.6532033426183</v>
          </cell>
          <cell r="H60">
            <v>6671.2586685159504</v>
          </cell>
        </row>
        <row r="61">
          <cell r="A61" t="str">
            <v>Curitiba</v>
          </cell>
          <cell r="E61">
            <v>736.97573445858779</v>
          </cell>
          <cell r="H61">
            <v>6623.7699710581428</v>
          </cell>
        </row>
        <row r="62">
          <cell r="A62" t="str">
            <v>Guadalajara</v>
          </cell>
          <cell r="E62">
            <v>1600.1174103877104</v>
          </cell>
          <cell r="H62">
            <v>7896.3015892842714</v>
          </cell>
        </row>
        <row r="63">
          <cell r="A63" t="str">
            <v>León</v>
          </cell>
          <cell r="E63">
            <v>1059.5304857151757</v>
          </cell>
          <cell r="H63">
            <v>6381.9199919285684</v>
          </cell>
        </row>
        <row r="64">
          <cell r="A64" t="str">
            <v>Lima</v>
          </cell>
          <cell r="E64">
            <v>3009.0879744590279</v>
          </cell>
          <cell r="H64">
            <v>11527.802721088436</v>
          </cell>
        </row>
        <row r="65">
          <cell r="A65" t="str">
            <v>Montevideo</v>
          </cell>
          <cell r="E65">
            <v>2506.5557655954631</v>
          </cell>
          <cell r="H65">
            <v>6508.6292341490835</v>
          </cell>
        </row>
        <row r="66">
          <cell r="A66" t="str">
            <v>Porto Alegre</v>
          </cell>
          <cell r="E66">
            <v>940.32620922384706</v>
          </cell>
          <cell r="H66">
            <v>7701.8802709802294</v>
          </cell>
        </row>
        <row r="67">
          <cell r="A67" t="str">
            <v>Río de Janeiro</v>
          </cell>
          <cell r="E67">
            <v>2280.8932038834951</v>
          </cell>
          <cell r="H67">
            <v>11812.535555555556</v>
          </cell>
        </row>
        <row r="68">
          <cell r="A68" t="str">
            <v>San José</v>
          </cell>
          <cell r="E68">
            <v>1382.7276829844845</v>
          </cell>
          <cell r="H68">
            <v>4924.3960530792783</v>
          </cell>
        </row>
        <row r="69">
          <cell r="A69" t="str">
            <v>Santiago</v>
          </cell>
          <cell r="E69">
            <v>1432.6313666880174</v>
          </cell>
          <cell r="H69">
            <v>8813.8778793874935</v>
          </cell>
        </row>
        <row r="70">
          <cell r="A70" t="str">
            <v>São Paulo</v>
          </cell>
          <cell r="E70">
            <v>3542.9603284391633</v>
          </cell>
          <cell r="H70">
            <v>8333.1715708465363</v>
          </cell>
        </row>
      </sheetData>
      <sheetData sheetId="6"/>
      <sheetData sheetId="7">
        <row r="47">
          <cell r="C47" t="str">
            <v>Primario</v>
          </cell>
          <cell r="D47" t="str">
            <v>Secundario</v>
          </cell>
          <cell r="E47" t="str">
            <v>Terciario</v>
          </cell>
        </row>
        <row r="48">
          <cell r="A48" t="str">
            <v>Belo Horizonte</v>
          </cell>
          <cell r="C48">
            <v>6.0000000000000001E-3</v>
          </cell>
          <cell r="D48">
            <v>0.17399999999999999</v>
          </cell>
          <cell r="E48">
            <v>0.82</v>
          </cell>
        </row>
        <row r="49">
          <cell r="A49" t="str">
            <v>Bogotá</v>
          </cell>
          <cell r="C49">
            <v>0.01</v>
          </cell>
          <cell r="D49">
            <v>0.18</v>
          </cell>
          <cell r="E49">
            <v>0.81100000000000005</v>
          </cell>
        </row>
        <row r="50">
          <cell r="A50" t="str">
            <v>Buenos Aires</v>
          </cell>
          <cell r="C50">
            <v>8.9999999999999993E-3</v>
          </cell>
          <cell r="D50">
            <v>0.33</v>
          </cell>
          <cell r="E50">
            <v>0.66200000000000003</v>
          </cell>
        </row>
        <row r="51">
          <cell r="A51" t="str">
            <v>Caracas</v>
          </cell>
          <cell r="C51">
            <v>8.9999999999999993E-3</v>
          </cell>
          <cell r="D51">
            <v>0.2</v>
          </cell>
          <cell r="E51">
            <v>0.79100000000000004</v>
          </cell>
        </row>
        <row r="52">
          <cell r="A52" t="str">
            <v>Ciudad de México</v>
          </cell>
          <cell r="C52">
            <v>3.4000000000000002E-2</v>
          </cell>
          <cell r="D52">
            <v>0.252</v>
          </cell>
          <cell r="E52">
            <v>0.71399999999999997</v>
          </cell>
        </row>
        <row r="53">
          <cell r="A53" t="str">
            <v>Curitiba</v>
          </cell>
          <cell r="C53">
            <v>6.0000000000000001E-3</v>
          </cell>
          <cell r="D53">
            <v>0.17899999999999999</v>
          </cell>
          <cell r="E53">
            <v>0.81499999999999995</v>
          </cell>
        </row>
        <row r="54">
          <cell r="A54" t="str">
            <v>Guadalajara</v>
          </cell>
          <cell r="C54">
            <v>0.12</v>
          </cell>
          <cell r="D54">
            <v>0.127</v>
          </cell>
          <cell r="E54">
            <v>0.753</v>
          </cell>
        </row>
        <row r="55">
          <cell r="A55" t="str">
            <v>León</v>
          </cell>
          <cell r="C55">
            <v>1.2999999999999999E-2</v>
          </cell>
          <cell r="D55">
            <v>0.46899999999999997</v>
          </cell>
          <cell r="E55">
            <v>0.51700000000000002</v>
          </cell>
        </row>
        <row r="56">
          <cell r="A56" t="str">
            <v>Lima</v>
          </cell>
          <cell r="C56">
            <v>0.02</v>
          </cell>
          <cell r="D56">
            <v>0.40200000000000002</v>
          </cell>
          <cell r="E56">
            <v>0.57699999999999996</v>
          </cell>
        </row>
        <row r="57">
          <cell r="A57" t="str">
            <v>Montevideo</v>
          </cell>
          <cell r="C57">
            <v>1.9E-2</v>
          </cell>
          <cell r="D57">
            <v>0.189</v>
          </cell>
          <cell r="E57">
            <v>0.79200000000000004</v>
          </cell>
        </row>
        <row r="58">
          <cell r="A58" t="str">
            <v>Porto Alegre</v>
          </cell>
          <cell r="C58">
            <v>7.0000000000000001E-3</v>
          </cell>
          <cell r="D58">
            <v>0.21299999999999999</v>
          </cell>
          <cell r="E58">
            <v>0.78</v>
          </cell>
        </row>
        <row r="59">
          <cell r="A59" t="str">
            <v>Río de Janeiro</v>
          </cell>
          <cell r="C59">
            <v>3.0000000000000001E-3</v>
          </cell>
          <cell r="D59">
            <v>0.16600000000000001</v>
          </cell>
          <cell r="E59">
            <v>0.83099999999999996</v>
          </cell>
        </row>
        <row r="60">
          <cell r="A60" t="str">
            <v>San José</v>
          </cell>
          <cell r="C60">
            <v>0.13400000000000001</v>
          </cell>
          <cell r="D60">
            <v>0.21099999999999999</v>
          </cell>
          <cell r="E60">
            <v>0.65600000000000003</v>
          </cell>
        </row>
        <row r="61">
          <cell r="A61" t="str">
            <v>Santiago</v>
          </cell>
          <cell r="C61">
            <v>2.5000000000000001E-2</v>
          </cell>
          <cell r="D61">
            <v>0.26900000000000002</v>
          </cell>
          <cell r="E61">
            <v>0.70599999999999996</v>
          </cell>
        </row>
        <row r="62">
          <cell r="A62" t="str">
            <v>São Paulo</v>
          </cell>
          <cell r="C62">
            <v>5.0000000000000001E-3</v>
          </cell>
          <cell r="D62">
            <v>0.20499999999999999</v>
          </cell>
          <cell r="E62">
            <v>0.79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26"/>
  <sheetViews>
    <sheetView showGridLines="0" tabSelected="1" workbookViewId="0"/>
  </sheetViews>
  <sheetFormatPr baseColWidth="10" defaultColWidth="12.83203125" defaultRowHeight="31" customHeight="1" x14ac:dyDescent="0"/>
  <cols>
    <col min="1" max="2" width="12.83203125" style="3"/>
    <col min="3" max="3" width="13.33203125" style="3" customWidth="1"/>
    <col min="4" max="16384" width="12.83203125" style="3"/>
  </cols>
  <sheetData>
    <row r="1" spans="1:13" s="120" customFormat="1" ht="30.75" customHeight="1"/>
    <row r="2" spans="1:13" s="120" customFormat="1" ht="62" customHeight="1">
      <c r="B2" s="121"/>
      <c r="D2" s="122"/>
      <c r="E2" s="122"/>
      <c r="F2" s="121"/>
      <c r="G2" s="220" t="s">
        <v>181</v>
      </c>
      <c r="H2" s="220"/>
      <c r="I2" s="220"/>
    </row>
    <row r="3" spans="1:13" s="120" customFormat="1" ht="30.75" customHeight="1">
      <c r="B3" s="121"/>
      <c r="C3" s="121"/>
      <c r="D3" s="121"/>
      <c r="E3" s="121"/>
      <c r="J3" s="123"/>
      <c r="K3" s="123"/>
      <c r="L3" s="123"/>
      <c r="M3" s="123"/>
    </row>
    <row r="4" spans="1:13" ht="31" customHeight="1">
      <c r="A4" s="1"/>
      <c r="B4" s="2"/>
      <c r="C4" s="2"/>
      <c r="D4" s="2"/>
    </row>
    <row r="5" spans="1:13" ht="31" customHeight="1">
      <c r="A5" s="1"/>
      <c r="B5" s="2"/>
      <c r="C5" s="2"/>
      <c r="D5" s="2"/>
      <c r="F5" s="4"/>
      <c r="G5" s="4"/>
    </row>
    <row r="6" spans="1:13" ht="40" customHeight="1">
      <c r="A6" s="13"/>
      <c r="B6" s="14" t="s">
        <v>114</v>
      </c>
      <c r="C6" s="221" t="s">
        <v>78</v>
      </c>
      <c r="D6" s="222"/>
      <c r="E6" s="222"/>
      <c r="F6" s="222"/>
      <c r="G6" s="222"/>
      <c r="H6" s="222"/>
      <c r="I6" s="222"/>
    </row>
    <row r="7" spans="1:13" ht="31" customHeight="1">
      <c r="A7" s="1"/>
      <c r="B7" s="1"/>
      <c r="C7" s="5"/>
      <c r="D7" s="2"/>
      <c r="F7" s="218"/>
      <c r="G7" s="218"/>
    </row>
    <row r="8" spans="1:13" ht="40" customHeight="1">
      <c r="A8" s="7"/>
      <c r="B8" s="223" t="s">
        <v>115</v>
      </c>
      <c r="C8" s="224"/>
      <c r="D8" s="224"/>
      <c r="E8" s="224"/>
      <c r="F8" s="224"/>
      <c r="G8" s="224"/>
      <c r="H8" s="224"/>
      <c r="I8" s="224"/>
    </row>
    <row r="9" spans="1:13" ht="31" customHeight="1">
      <c r="A9" s="7"/>
      <c r="B9" s="15" t="s">
        <v>117</v>
      </c>
      <c r="C9" s="216" t="s">
        <v>72</v>
      </c>
      <c r="D9" s="217"/>
      <c r="E9" s="217"/>
      <c r="F9" s="217"/>
      <c r="G9" s="217"/>
      <c r="H9" s="217"/>
      <c r="I9" s="217"/>
    </row>
    <row r="10" spans="1:13" ht="31" customHeight="1">
      <c r="A10" s="7"/>
      <c r="B10" s="16">
        <v>1</v>
      </c>
      <c r="C10" s="208" t="s">
        <v>118</v>
      </c>
      <c r="D10" s="209"/>
      <c r="E10" s="209"/>
      <c r="F10" s="209"/>
      <c r="G10" s="209"/>
      <c r="H10" s="209"/>
      <c r="I10" s="210"/>
    </row>
    <row r="11" spans="1:13" ht="31" customHeight="1">
      <c r="A11" s="7"/>
      <c r="B11" s="17">
        <v>2</v>
      </c>
      <c r="C11" s="211" t="s">
        <v>120</v>
      </c>
      <c r="D11" s="212"/>
      <c r="E11" s="212"/>
      <c r="F11" s="212"/>
      <c r="G11" s="212"/>
      <c r="H11" s="212"/>
      <c r="I11" s="213"/>
    </row>
    <row r="12" spans="1:13" ht="31" customHeight="1">
      <c r="A12" s="8"/>
      <c r="B12" s="16">
        <v>3</v>
      </c>
      <c r="C12" s="208" t="s">
        <v>119</v>
      </c>
      <c r="D12" s="209"/>
      <c r="E12" s="209"/>
      <c r="F12" s="209"/>
      <c r="G12" s="209"/>
      <c r="H12" s="209"/>
      <c r="I12" s="210"/>
    </row>
    <row r="13" spans="1:13" ht="31" customHeight="1">
      <c r="A13" s="1"/>
      <c r="B13" s="17">
        <v>4</v>
      </c>
      <c r="C13" s="211" t="s">
        <v>121</v>
      </c>
      <c r="D13" s="212"/>
      <c r="E13" s="212"/>
      <c r="F13" s="212"/>
      <c r="G13" s="212"/>
      <c r="H13" s="212"/>
      <c r="I13" s="213"/>
    </row>
    <row r="14" spans="1:13" ht="31" customHeight="1">
      <c r="A14" s="1"/>
      <c r="B14" s="10"/>
      <c r="C14" s="10"/>
      <c r="D14" s="2"/>
      <c r="F14" s="219"/>
      <c r="G14" s="219"/>
    </row>
    <row r="15" spans="1:13" ht="40" customHeight="1">
      <c r="A15" s="11"/>
      <c r="B15" s="214" t="s">
        <v>116</v>
      </c>
      <c r="C15" s="215"/>
      <c r="D15" s="215"/>
      <c r="E15" s="215"/>
      <c r="F15" s="215"/>
      <c r="G15" s="215"/>
      <c r="H15" s="215"/>
      <c r="I15" s="215"/>
    </row>
    <row r="16" spans="1:13" ht="31" customHeight="1">
      <c r="A16" s="11"/>
      <c r="B16" s="15" t="s">
        <v>117</v>
      </c>
      <c r="C16" s="216" t="s">
        <v>72</v>
      </c>
      <c r="D16" s="217"/>
      <c r="E16" s="217"/>
      <c r="F16" s="217"/>
      <c r="G16" s="217"/>
      <c r="H16" s="217"/>
      <c r="I16" s="217"/>
    </row>
    <row r="17" spans="1:9" ht="31" customHeight="1">
      <c r="A17" s="11"/>
      <c r="B17" s="18" t="s">
        <v>73</v>
      </c>
      <c r="C17" s="202" t="s">
        <v>125</v>
      </c>
      <c r="D17" s="203"/>
      <c r="E17" s="203"/>
      <c r="F17" s="203"/>
      <c r="G17" s="203"/>
      <c r="H17" s="203"/>
      <c r="I17" s="204"/>
    </row>
    <row r="18" spans="1:9" ht="31" customHeight="1">
      <c r="A18" s="11"/>
      <c r="B18" s="19" t="s">
        <v>74</v>
      </c>
      <c r="C18" s="205" t="s">
        <v>126</v>
      </c>
      <c r="D18" s="206"/>
      <c r="E18" s="206"/>
      <c r="F18" s="206"/>
      <c r="G18" s="206"/>
      <c r="H18" s="206"/>
      <c r="I18" s="207"/>
    </row>
    <row r="19" spans="1:9" ht="31" customHeight="1">
      <c r="A19" s="11"/>
      <c r="B19" s="18" t="s">
        <v>75</v>
      </c>
      <c r="C19" s="202" t="s">
        <v>122</v>
      </c>
      <c r="D19" s="203"/>
      <c r="E19" s="203"/>
      <c r="F19" s="203"/>
      <c r="G19" s="203"/>
      <c r="H19" s="203"/>
      <c r="I19" s="204"/>
    </row>
    <row r="20" spans="1:9" ht="31" customHeight="1">
      <c r="A20" s="12"/>
      <c r="B20" s="20" t="s">
        <v>76</v>
      </c>
      <c r="C20" s="205" t="s">
        <v>123</v>
      </c>
      <c r="D20" s="206"/>
      <c r="E20" s="206"/>
      <c r="F20" s="206"/>
      <c r="G20" s="206"/>
      <c r="H20" s="206"/>
      <c r="I20" s="207"/>
    </row>
    <row r="21" spans="1:9" ht="31" customHeight="1">
      <c r="A21" s="2"/>
      <c r="B21" s="18" t="s">
        <v>77</v>
      </c>
      <c r="C21" s="202" t="s">
        <v>124</v>
      </c>
      <c r="D21" s="203"/>
      <c r="E21" s="203"/>
      <c r="F21" s="203"/>
      <c r="G21" s="203"/>
      <c r="H21" s="203"/>
      <c r="I21" s="204"/>
    </row>
    <row r="22" spans="1:9" ht="31" customHeight="1">
      <c r="A22" s="2"/>
      <c r="B22" s="2"/>
      <c r="C22" s="2"/>
      <c r="D22" s="2"/>
    </row>
    <row r="23" spans="1:9" ht="31" customHeight="1">
      <c r="A23" s="2"/>
      <c r="B23" s="2"/>
      <c r="C23" s="2"/>
      <c r="D23" s="2"/>
    </row>
    <row r="24" spans="1:9" ht="31" customHeight="1">
      <c r="A24" s="2"/>
      <c r="B24" s="2"/>
      <c r="C24" s="2"/>
      <c r="D24" s="2"/>
    </row>
    <row r="25" spans="1:9" ht="31" customHeight="1">
      <c r="A25" s="2"/>
      <c r="B25" s="2"/>
      <c r="C25" s="2"/>
      <c r="D25" s="2"/>
    </row>
    <row r="26" spans="1:9" ht="31" customHeight="1">
      <c r="A26" s="2"/>
      <c r="B26" s="2"/>
      <c r="C26" s="2"/>
      <c r="D26" s="2"/>
    </row>
  </sheetData>
  <mergeCells count="17">
    <mergeCell ref="F7:G7"/>
    <mergeCell ref="F14:G14"/>
    <mergeCell ref="G2:I2"/>
    <mergeCell ref="C6:I6"/>
    <mergeCell ref="B8:I8"/>
    <mergeCell ref="C9:I9"/>
    <mergeCell ref="C10:I10"/>
    <mergeCell ref="C11:I11"/>
    <mergeCell ref="C19:I19"/>
    <mergeCell ref="C20:I20"/>
    <mergeCell ref="C21:I21"/>
    <mergeCell ref="C12:I12"/>
    <mergeCell ref="C13:I13"/>
    <mergeCell ref="B15:I15"/>
    <mergeCell ref="C16:I16"/>
    <mergeCell ref="C17:I17"/>
    <mergeCell ref="C18:I18"/>
  </mergeCells>
  <phoneticPr fontId="0" type="noConversion"/>
  <hyperlinks>
    <hyperlink ref="C17" location="'G1'!A1" display="Densidad demográfica. Año 2007"/>
    <hyperlink ref="C18" location="'G2'!A1" display="Densidad urbana comparada. Año 2007"/>
    <hyperlink ref="C19" location="'G3'!A1" display="Empleo por sector de actividad (en proporción del total de empleos). Año 2007"/>
    <hyperlink ref="C21" location="'G5, Repetido en Movilidad'!A1" display="'G5, Repetido en Movilidad'!A1"/>
    <hyperlink ref="C20" location="'G4'!A1" display="Ingreso per cápita. Año 2007"/>
    <hyperlink ref="C10" location="'1'!A1" display="Cuadro N°1: Áreas Metropolitanas Observadas: Superficie, Población y Densidad. Año 2007."/>
    <hyperlink ref="C11" location="'2'!A1" display="Cuadro N°2: Población y empleo. Año 2007."/>
    <hyperlink ref="C12" location="'3'!A1" display="Cuadro N°3: Distribución de los empleos formales por sector de actividad. Año 2007."/>
    <hyperlink ref="C13" location="'4'!A1" display="Cuadro N°4: Rango de variación de datos relevantes de las ciudades. Año 2007."/>
  </hyperlinks>
  <pageMargins left="0.70000000000000007" right="0.70000000000000007" top="0.95000000000000007" bottom="0.75000000000000011" header="0.30000000000000004" footer="0.30000000000000004"/>
  <pageSetup paperSize="9" scale="73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63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5"/>
  <sheetViews>
    <sheetView showGridLines="0" workbookViewId="0"/>
  </sheetViews>
  <sheetFormatPr baseColWidth="10" defaultColWidth="12.83203125" defaultRowHeight="31" customHeight="1" x14ac:dyDescent="0"/>
  <cols>
    <col min="1" max="5" width="12.83203125" style="3"/>
    <col min="6" max="6" width="37.5" style="3" customWidth="1"/>
    <col min="7" max="7" width="12.83203125" style="3" customWidth="1"/>
    <col min="8" max="8" width="21.1640625" style="3" customWidth="1"/>
    <col min="9" max="9" width="21.6640625" style="3" customWidth="1"/>
    <col min="10" max="10" width="18.1640625" style="3" customWidth="1"/>
    <col min="11" max="16384" width="12.83203125" style="3"/>
  </cols>
  <sheetData>
    <row r="1" spans="1:13" s="120" customFormat="1" ht="30.75" customHeight="1"/>
    <row r="2" spans="1:13" s="120" customFormat="1" ht="62" customHeight="1">
      <c r="A2" s="121"/>
      <c r="B2" s="121"/>
      <c r="C2" s="121"/>
      <c r="D2" s="121"/>
      <c r="G2" s="126"/>
      <c r="H2" s="126"/>
      <c r="I2" s="261" t="s">
        <v>181</v>
      </c>
      <c r="J2" s="261"/>
    </row>
    <row r="3" spans="1:13" s="120" customFormat="1" ht="30.75" customHeight="1">
      <c r="A3" s="121"/>
      <c r="B3" s="121"/>
      <c r="C3" s="121"/>
      <c r="H3" s="123"/>
      <c r="I3" s="123"/>
      <c r="J3" s="123"/>
      <c r="K3" s="123"/>
    </row>
    <row r="5" spans="1:13" ht="60" customHeight="1">
      <c r="B5" s="258" t="s">
        <v>78</v>
      </c>
      <c r="C5" s="258"/>
      <c r="D5" s="258"/>
      <c r="E5" s="258"/>
      <c r="F5" s="258"/>
      <c r="G5" s="258"/>
      <c r="H5" s="258"/>
      <c r="I5" s="258"/>
      <c r="J5" s="258"/>
      <c r="K5" s="110"/>
      <c r="L5" s="110"/>
      <c r="M5" s="110"/>
    </row>
    <row r="6" spans="1:13" ht="31" customHeight="1">
      <c r="B6" s="245" t="s">
        <v>157</v>
      </c>
      <c r="C6" s="245"/>
      <c r="D6" s="245"/>
      <c r="E6" s="245"/>
      <c r="F6" s="245"/>
      <c r="G6" s="245"/>
      <c r="H6" s="245"/>
      <c r="I6" s="245"/>
      <c r="J6" s="245"/>
      <c r="K6" s="111"/>
      <c r="L6" s="111"/>
      <c r="M6" s="111"/>
    </row>
    <row r="7" spans="1:13" ht="3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1" customHeight="1">
      <c r="A8" s="11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3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31" customHeight="1">
      <c r="A10" s="2"/>
      <c r="B10" s="2"/>
      <c r="C10" s="2"/>
      <c r="D10" s="2"/>
      <c r="E10" s="2"/>
      <c r="F10" s="2"/>
      <c r="G10" s="2"/>
      <c r="H10" s="270" t="s">
        <v>54</v>
      </c>
      <c r="I10" s="250" t="s">
        <v>55</v>
      </c>
      <c r="J10" s="250"/>
      <c r="K10" s="2"/>
      <c r="L10" s="2"/>
      <c r="M10" s="2"/>
    </row>
    <row r="11" spans="1:13" ht="31" customHeight="1">
      <c r="A11" s="2"/>
      <c r="B11" s="2"/>
      <c r="C11" s="2"/>
      <c r="D11" s="2"/>
      <c r="E11" s="2"/>
      <c r="F11" s="2"/>
      <c r="G11" s="2"/>
      <c r="H11" s="250"/>
      <c r="I11" s="153" t="s">
        <v>56</v>
      </c>
      <c r="J11" s="153" t="s">
        <v>57</v>
      </c>
      <c r="K11" s="2"/>
      <c r="L11" s="2"/>
      <c r="M11" s="2"/>
    </row>
    <row r="12" spans="1:13" ht="31" customHeight="1">
      <c r="A12" s="2"/>
      <c r="B12" s="2"/>
      <c r="C12" s="2"/>
      <c r="D12" s="2"/>
      <c r="E12" s="2"/>
      <c r="F12" s="2"/>
      <c r="G12" s="2"/>
      <c r="H12" s="116" t="s">
        <v>58</v>
      </c>
      <c r="I12" s="192">
        <v>0.71</v>
      </c>
      <c r="J12" s="195">
        <v>0.71</v>
      </c>
      <c r="K12" s="2"/>
      <c r="L12" s="2"/>
      <c r="M12" s="2"/>
    </row>
    <row r="13" spans="1:13" ht="31" customHeight="1">
      <c r="A13" s="2"/>
      <c r="B13" s="2"/>
      <c r="C13" s="2"/>
      <c r="D13" s="2"/>
      <c r="E13" s="2"/>
      <c r="F13" s="2"/>
      <c r="G13" s="2"/>
      <c r="H13" s="117" t="s">
        <v>59</v>
      </c>
      <c r="I13" s="193">
        <v>0.74</v>
      </c>
      <c r="J13" s="196">
        <v>0.44</v>
      </c>
      <c r="K13" s="2"/>
      <c r="L13" s="2"/>
      <c r="M13" s="2"/>
    </row>
    <row r="14" spans="1:13" ht="31" customHeight="1">
      <c r="A14" s="2"/>
      <c r="B14" s="2"/>
      <c r="C14" s="2"/>
      <c r="D14" s="2"/>
      <c r="E14" s="2"/>
      <c r="F14" s="2"/>
      <c r="G14" s="2"/>
      <c r="H14" s="116" t="s">
        <v>60</v>
      </c>
      <c r="I14" s="192">
        <v>0.63</v>
      </c>
      <c r="J14" s="195">
        <v>0.7</v>
      </c>
      <c r="K14" s="2"/>
      <c r="L14" s="2"/>
      <c r="M14" s="2"/>
    </row>
    <row r="15" spans="1:13" ht="31" customHeight="1">
      <c r="A15" s="2"/>
      <c r="B15" s="2"/>
      <c r="C15" s="2"/>
      <c r="D15" s="2"/>
      <c r="E15" s="2"/>
      <c r="F15" s="2"/>
      <c r="G15" s="2"/>
      <c r="H15" s="163" t="s">
        <v>16</v>
      </c>
      <c r="I15" s="194">
        <f>SUM(I12:I14)</f>
        <v>2.08</v>
      </c>
      <c r="J15" s="197">
        <f>SUM(J12:J14)</f>
        <v>1.8499999999999999</v>
      </c>
      <c r="K15" s="2"/>
      <c r="L15" s="2"/>
      <c r="M15" s="2"/>
    </row>
    <row r="16" spans="1:13" ht="3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3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3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3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3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3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3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3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31" customHeight="1">
      <c r="B25" s="271" t="s">
        <v>158</v>
      </c>
      <c r="C25" s="271"/>
      <c r="D25" s="271"/>
      <c r="E25" s="271"/>
      <c r="F25" s="271"/>
      <c r="G25" s="2"/>
      <c r="H25" s="2"/>
      <c r="I25" s="2"/>
      <c r="J25" s="2"/>
      <c r="K25" s="2"/>
      <c r="L25" s="2"/>
      <c r="M25" s="2"/>
    </row>
    <row r="26" spans="1:13" ht="31" customHeight="1">
      <c r="B26" s="113"/>
      <c r="C26" s="113"/>
      <c r="D26" s="113"/>
      <c r="E26" s="113"/>
      <c r="F26" s="113"/>
      <c r="G26" s="2"/>
      <c r="H26" s="2"/>
      <c r="I26" s="2"/>
      <c r="J26" s="2"/>
      <c r="K26" s="2"/>
      <c r="L26" s="2"/>
      <c r="M26" s="2"/>
    </row>
    <row r="27" spans="1:13" s="127" customFormat="1" ht="30.75" customHeight="1">
      <c r="B27" s="198" t="s">
        <v>159</v>
      </c>
      <c r="C27" s="128"/>
      <c r="D27" s="128"/>
      <c r="E27" s="128"/>
      <c r="F27" s="128"/>
      <c r="G27" s="128"/>
      <c r="K27" s="128"/>
    </row>
    <row r="28" spans="1:13" ht="31" customHeight="1">
      <c r="B28" s="1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50" customHeight="1">
      <c r="B29" s="239" t="s">
        <v>112</v>
      </c>
      <c r="C29" s="239"/>
      <c r="D29" s="239"/>
      <c r="E29" s="239"/>
      <c r="F29" s="239"/>
      <c r="G29" s="239"/>
      <c r="H29" s="239"/>
      <c r="I29" s="239"/>
      <c r="J29" s="239"/>
      <c r="K29" s="2"/>
      <c r="L29" s="2"/>
      <c r="M29" s="2"/>
    </row>
    <row r="30" spans="1:13" ht="31" customHeight="1">
      <c r="A30" s="3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3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3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3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3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3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7">
    <mergeCell ref="I2:J2"/>
    <mergeCell ref="B29:J29"/>
    <mergeCell ref="B5:J5"/>
    <mergeCell ref="B6:J6"/>
    <mergeCell ref="I10:J10"/>
    <mergeCell ref="H10:H11"/>
    <mergeCell ref="B25:F25"/>
  </mergeCells>
  <phoneticPr fontId="0" type="noConversion"/>
  <hyperlinks>
    <hyperlink ref="B29" location="Índice!A1" display="Volver al índice"/>
    <hyperlink ref="B27" location="'G4'!A1" display="  Atrás "/>
  </hyperlinks>
  <pageMargins left="0.70000000000000007" right="0.70000000000000007" top="0.95000000000000007" bottom="0.75000000000000011" header="0.30000000000000004" footer="0.30000000000000004"/>
  <pageSetup paperSize="9" scale="64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64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59"/>
  <sheetViews>
    <sheetView showGridLines="0" workbookViewId="0"/>
  </sheetViews>
  <sheetFormatPr baseColWidth="10" defaultColWidth="12.83203125" defaultRowHeight="31" customHeight="1" x14ac:dyDescent="0"/>
  <cols>
    <col min="1" max="1" width="12.83203125" style="3"/>
    <col min="2" max="2" width="28.6640625" style="3" customWidth="1"/>
    <col min="3" max="3" width="16.5" style="3" customWidth="1"/>
    <col min="4" max="4" width="13" style="3" bestFit="1" customWidth="1"/>
    <col min="5" max="5" width="17.5" style="3" customWidth="1"/>
    <col min="6" max="6" width="20" style="3" customWidth="1"/>
    <col min="7" max="7" width="13" style="3" bestFit="1" customWidth="1"/>
    <col min="8" max="8" width="15.33203125" style="3" customWidth="1"/>
    <col min="9" max="9" width="18.6640625" style="3" customWidth="1"/>
    <col min="10" max="10" width="15.83203125" style="3" customWidth="1"/>
    <col min="11" max="11" width="24.6640625" style="3" customWidth="1"/>
    <col min="12" max="16384" width="12.83203125" style="3"/>
  </cols>
  <sheetData>
    <row r="1" spans="1:11" s="120" customFormat="1" ht="30.75" customHeight="1"/>
    <row r="2" spans="1:11" s="120" customFormat="1" ht="62" customHeight="1">
      <c r="A2" s="121"/>
      <c r="B2" s="121"/>
      <c r="C2" s="121"/>
      <c r="D2" s="121"/>
      <c r="G2" s="122"/>
      <c r="J2" s="220" t="s">
        <v>181</v>
      </c>
      <c r="K2" s="220"/>
    </row>
    <row r="3" spans="1:11" s="120" customFormat="1" ht="30.75" customHeight="1">
      <c r="A3" s="121"/>
      <c r="B3" s="121"/>
      <c r="C3" s="121"/>
      <c r="H3" s="123"/>
      <c r="I3" s="123"/>
      <c r="J3" s="123"/>
      <c r="K3" s="123"/>
    </row>
    <row r="4" spans="1:11" ht="31" customHeight="1">
      <c r="A4" s="21"/>
    </row>
    <row r="5" spans="1:11" ht="60" customHeight="1">
      <c r="A5" s="227"/>
      <c r="B5" s="232" t="s">
        <v>78</v>
      </c>
      <c r="C5" s="232"/>
      <c r="D5" s="232"/>
      <c r="E5" s="232"/>
      <c r="F5" s="232"/>
      <c r="G5" s="232"/>
      <c r="H5" s="232"/>
      <c r="I5" s="232"/>
      <c r="J5" s="232"/>
      <c r="K5" s="232"/>
    </row>
    <row r="6" spans="1:11" ht="31" customHeight="1">
      <c r="A6" s="227"/>
      <c r="B6" s="234" t="s">
        <v>180</v>
      </c>
      <c r="C6" s="235"/>
      <c r="D6" s="235"/>
      <c r="E6" s="235"/>
      <c r="F6" s="235"/>
      <c r="G6" s="235"/>
      <c r="H6" s="235"/>
      <c r="I6" s="235"/>
      <c r="J6" s="235"/>
      <c r="K6" s="235"/>
    </row>
    <row r="7" spans="1:11" ht="31" customHeight="1">
      <c r="A7" s="22"/>
      <c r="B7" s="23"/>
    </row>
    <row r="8" spans="1:11" s="25" customFormat="1" ht="31" customHeight="1">
      <c r="A8" s="24"/>
      <c r="B8" s="228" t="s">
        <v>71</v>
      </c>
      <c r="C8" s="229" t="s">
        <v>61</v>
      </c>
      <c r="D8" s="229" t="s">
        <v>0</v>
      </c>
      <c r="E8" s="229"/>
      <c r="F8" s="229"/>
      <c r="G8" s="229" t="s">
        <v>1</v>
      </c>
      <c r="H8" s="229"/>
      <c r="I8" s="229"/>
      <c r="J8" s="229" t="s">
        <v>95</v>
      </c>
      <c r="K8" s="229"/>
    </row>
    <row r="9" spans="1:11" ht="31" customHeight="1">
      <c r="A9" s="26"/>
      <c r="B9" s="228"/>
      <c r="C9" s="229"/>
      <c r="D9" s="44" t="s">
        <v>127</v>
      </c>
      <c r="E9" s="44" t="s">
        <v>2</v>
      </c>
      <c r="F9" s="45" t="s">
        <v>128</v>
      </c>
      <c r="G9" s="44" t="s">
        <v>127</v>
      </c>
      <c r="H9" s="44" t="s">
        <v>2</v>
      </c>
      <c r="I9" s="45" t="s">
        <v>128</v>
      </c>
      <c r="J9" s="44" t="s">
        <v>127</v>
      </c>
      <c r="K9" s="44" t="s">
        <v>2</v>
      </c>
    </row>
    <row r="10" spans="1:11" ht="31" customHeight="1">
      <c r="A10" s="26"/>
      <c r="B10" s="46" t="s">
        <v>3</v>
      </c>
      <c r="C10" s="46" t="s">
        <v>62</v>
      </c>
      <c r="D10" s="48">
        <v>3718.8819999999996</v>
      </c>
      <c r="E10" s="48">
        <v>4803198</v>
      </c>
      <c r="F10" s="48">
        <f>E10/D10</f>
        <v>1291.5704235842925</v>
      </c>
      <c r="G10" s="48">
        <v>602.53</v>
      </c>
      <c r="H10" s="48">
        <v>4707134</v>
      </c>
      <c r="I10" s="48">
        <f>H10/G10</f>
        <v>7812.28154614708</v>
      </c>
      <c r="J10" s="49">
        <f>+G10/D10</f>
        <v>0.16201912295146767</v>
      </c>
      <c r="K10" s="49">
        <f t="shared" ref="K10:K25" si="0">+H10/E10</f>
        <v>0.97999999167221508</v>
      </c>
    </row>
    <row r="11" spans="1:11" ht="31" customHeight="1">
      <c r="A11" s="26"/>
      <c r="B11" s="47" t="s">
        <v>155</v>
      </c>
      <c r="C11" s="47" t="s">
        <v>63</v>
      </c>
      <c r="D11" s="50">
        <v>2735.12</v>
      </c>
      <c r="E11" s="50">
        <v>7823957</v>
      </c>
      <c r="F11" s="50">
        <f>E11/D11</f>
        <v>2860.5534674895434</v>
      </c>
      <c r="G11" s="50">
        <v>523.16999999999996</v>
      </c>
      <c r="H11" s="50">
        <v>7719297</v>
      </c>
      <c r="I11" s="50">
        <f>H11/G11</f>
        <v>14754.854062732957</v>
      </c>
      <c r="J11" s="51">
        <f t="shared" ref="J11:J25" si="1">+G11/D11</f>
        <v>0.19127862762876949</v>
      </c>
      <c r="K11" s="51">
        <f t="shared" si="0"/>
        <v>0.9866231371159121</v>
      </c>
    </row>
    <row r="12" spans="1:11" ht="31" customHeight="1">
      <c r="A12" s="26"/>
      <c r="B12" s="46" t="s">
        <v>4</v>
      </c>
      <c r="C12" s="46" t="s">
        <v>64</v>
      </c>
      <c r="D12" s="48">
        <v>16770</v>
      </c>
      <c r="E12" s="48">
        <v>13267181</v>
      </c>
      <c r="F12" s="48">
        <f t="shared" ref="F12:F24" si="2">E12/D12</f>
        <v>791.12587954680976</v>
      </c>
      <c r="G12" s="48">
        <v>3883</v>
      </c>
      <c r="H12" s="52">
        <v>13156404</v>
      </c>
      <c r="I12" s="48">
        <f t="shared" ref="I12:I24" si="3">H12/G12</f>
        <v>3388.2060262683494</v>
      </c>
      <c r="J12" s="49">
        <f t="shared" si="1"/>
        <v>0.23154442456768037</v>
      </c>
      <c r="K12" s="49">
        <f t="shared" si="0"/>
        <v>0.99165029858264542</v>
      </c>
    </row>
    <row r="13" spans="1:11" ht="31" customHeight="1">
      <c r="A13" s="26"/>
      <c r="B13" s="47" t="s">
        <v>5</v>
      </c>
      <c r="C13" s="47" t="s">
        <v>65</v>
      </c>
      <c r="D13" s="50">
        <v>777</v>
      </c>
      <c r="E13" s="50">
        <v>3140076</v>
      </c>
      <c r="F13" s="50">
        <f t="shared" si="2"/>
        <v>4041.2818532818533</v>
      </c>
      <c r="G13" s="50">
        <v>260.63</v>
      </c>
      <c r="H13" s="50">
        <v>3135366</v>
      </c>
      <c r="I13" s="50">
        <f t="shared" si="3"/>
        <v>12029.950504546676</v>
      </c>
      <c r="J13" s="51">
        <f t="shared" si="1"/>
        <v>0.33543114543114544</v>
      </c>
      <c r="K13" s="51">
        <f t="shared" si="0"/>
        <v>0.99850003630485373</v>
      </c>
    </row>
    <row r="14" spans="1:11" ht="31" customHeight="1">
      <c r="A14" s="26"/>
      <c r="B14" s="46" t="s">
        <v>6</v>
      </c>
      <c r="C14" s="46" t="s">
        <v>66</v>
      </c>
      <c r="D14" s="48">
        <v>7180</v>
      </c>
      <c r="E14" s="48">
        <v>19239910</v>
      </c>
      <c r="F14" s="48">
        <f t="shared" si="2"/>
        <v>2679.6532033426183</v>
      </c>
      <c r="G14" s="48">
        <v>2884</v>
      </c>
      <c r="H14" s="48">
        <v>19239910</v>
      </c>
      <c r="I14" s="48">
        <f t="shared" si="3"/>
        <v>6671.2586685159504</v>
      </c>
      <c r="J14" s="49">
        <f t="shared" si="1"/>
        <v>0.40167130919220057</v>
      </c>
      <c r="K14" s="49">
        <f t="shared" si="0"/>
        <v>1</v>
      </c>
    </row>
    <row r="15" spans="1:11" ht="31" customHeight="1">
      <c r="A15" s="26"/>
      <c r="B15" s="47" t="s">
        <v>7</v>
      </c>
      <c r="C15" s="47" t="s">
        <v>62</v>
      </c>
      <c r="D15" s="50">
        <v>3897.6669999999995</v>
      </c>
      <c r="E15" s="50">
        <v>2872486</v>
      </c>
      <c r="F15" s="50">
        <f t="shared" si="2"/>
        <v>736.97573445858779</v>
      </c>
      <c r="G15" s="50">
        <v>424.99</v>
      </c>
      <c r="H15" s="50">
        <v>2815036</v>
      </c>
      <c r="I15" s="50">
        <f t="shared" si="3"/>
        <v>6623.7699710581428</v>
      </c>
      <c r="J15" s="51">
        <f t="shared" si="1"/>
        <v>0.10903702137714691</v>
      </c>
      <c r="K15" s="51">
        <f t="shared" si="0"/>
        <v>0.97999990252345881</v>
      </c>
    </row>
    <row r="16" spans="1:11" ht="31" customHeight="1">
      <c r="A16" s="26"/>
      <c r="B16" s="46" t="s">
        <v>8</v>
      </c>
      <c r="C16" s="46" t="s">
        <v>66</v>
      </c>
      <c r="D16" s="48">
        <v>2734</v>
      </c>
      <c r="E16" s="48">
        <v>4374721</v>
      </c>
      <c r="F16" s="48">
        <f t="shared" si="2"/>
        <v>1600.1174103877104</v>
      </c>
      <c r="G16" s="48">
        <v>544.39599999999996</v>
      </c>
      <c r="H16" s="48">
        <v>4298715</v>
      </c>
      <c r="I16" s="48">
        <f t="shared" si="3"/>
        <v>7896.3015892842714</v>
      </c>
      <c r="J16" s="49">
        <f t="shared" si="1"/>
        <v>0.19912070226773956</v>
      </c>
      <c r="K16" s="49">
        <f t="shared" si="0"/>
        <v>0.98262609204106954</v>
      </c>
    </row>
    <row r="17" spans="1:11" ht="31" customHeight="1">
      <c r="A17" s="26"/>
      <c r="B17" s="47" t="s">
        <v>9</v>
      </c>
      <c r="C17" s="47" t="s">
        <v>66</v>
      </c>
      <c r="D17" s="50">
        <v>1283.8800000000001</v>
      </c>
      <c r="E17" s="50">
        <v>1360310</v>
      </c>
      <c r="F17" s="50">
        <f t="shared" si="2"/>
        <v>1059.5304857151757</v>
      </c>
      <c r="G17" s="50">
        <v>198.23</v>
      </c>
      <c r="H17" s="50">
        <v>1265088</v>
      </c>
      <c r="I17" s="50">
        <f t="shared" si="3"/>
        <v>6381.9199919285684</v>
      </c>
      <c r="J17" s="51">
        <f t="shared" si="1"/>
        <v>0.15439916503099976</v>
      </c>
      <c r="K17" s="51">
        <f t="shared" si="0"/>
        <v>0.92999977946203438</v>
      </c>
    </row>
    <row r="18" spans="1:11" ht="31" customHeight="1">
      <c r="A18" s="26"/>
      <c r="B18" s="46" t="s">
        <v>10</v>
      </c>
      <c r="C18" s="46" t="s">
        <v>67</v>
      </c>
      <c r="D18" s="48">
        <v>2819</v>
      </c>
      <c r="E18" s="48">
        <v>8482619</v>
      </c>
      <c r="F18" s="48">
        <f t="shared" si="2"/>
        <v>3009.0879744590279</v>
      </c>
      <c r="G18" s="48">
        <v>735</v>
      </c>
      <c r="H18" s="48">
        <v>8472935</v>
      </c>
      <c r="I18" s="48">
        <f t="shared" si="3"/>
        <v>11527.802721088436</v>
      </c>
      <c r="J18" s="49">
        <f t="shared" si="1"/>
        <v>0.26073075558708764</v>
      </c>
      <c r="K18" s="49">
        <f t="shared" si="0"/>
        <v>0.99885837145343903</v>
      </c>
    </row>
    <row r="19" spans="1:11" ht="31" customHeight="1">
      <c r="A19" s="26"/>
      <c r="B19" s="47" t="s">
        <v>154</v>
      </c>
      <c r="C19" s="47" t="s">
        <v>68</v>
      </c>
      <c r="D19" s="50">
        <v>529</v>
      </c>
      <c r="E19" s="50">
        <v>1325968</v>
      </c>
      <c r="F19" s="50">
        <f t="shared" si="2"/>
        <v>2506.5557655954631</v>
      </c>
      <c r="G19" s="50">
        <v>195.73</v>
      </c>
      <c r="H19" s="50">
        <v>1273934</v>
      </c>
      <c r="I19" s="50">
        <f t="shared" si="3"/>
        <v>6508.6292341490835</v>
      </c>
      <c r="J19" s="51">
        <f t="shared" si="1"/>
        <v>0.37</v>
      </c>
      <c r="K19" s="51">
        <f t="shared" si="0"/>
        <v>0.96075772567663775</v>
      </c>
    </row>
    <row r="20" spans="1:11" ht="31" customHeight="1">
      <c r="A20" s="26"/>
      <c r="B20" s="46" t="s">
        <v>11</v>
      </c>
      <c r="C20" s="46" t="s">
        <v>62</v>
      </c>
      <c r="D20" s="48">
        <v>3627.12</v>
      </c>
      <c r="E20" s="48">
        <v>3410676</v>
      </c>
      <c r="F20" s="48">
        <f t="shared" si="2"/>
        <v>940.32620922384706</v>
      </c>
      <c r="G20" s="48">
        <v>433.98</v>
      </c>
      <c r="H20" s="48">
        <v>3342462</v>
      </c>
      <c r="I20" s="48">
        <f t="shared" si="3"/>
        <v>7701.8802709802294</v>
      </c>
      <c r="J20" s="49">
        <f t="shared" si="1"/>
        <v>0.11964864686031894</v>
      </c>
      <c r="K20" s="49">
        <f t="shared" si="0"/>
        <v>0.97999985926543598</v>
      </c>
    </row>
    <row r="21" spans="1:11" ht="31" customHeight="1">
      <c r="A21" s="27"/>
      <c r="B21" s="47" t="s">
        <v>12</v>
      </c>
      <c r="C21" s="47" t="s">
        <v>62</v>
      </c>
      <c r="D21" s="50">
        <v>4686.5</v>
      </c>
      <c r="E21" s="50">
        <v>10689406</v>
      </c>
      <c r="F21" s="50">
        <f t="shared" si="2"/>
        <v>2280.8932038834951</v>
      </c>
      <c r="G21" s="50">
        <v>900</v>
      </c>
      <c r="H21" s="50">
        <v>10631282</v>
      </c>
      <c r="I21" s="50">
        <f t="shared" si="3"/>
        <v>11812.535555555556</v>
      </c>
      <c r="J21" s="51">
        <f t="shared" si="1"/>
        <v>0.19204096873999787</v>
      </c>
      <c r="K21" s="51">
        <f t="shared" si="0"/>
        <v>0.99456246680124227</v>
      </c>
    </row>
    <row r="22" spans="1:11" ht="31" customHeight="1">
      <c r="A22" s="28"/>
      <c r="B22" s="46" t="s">
        <v>13</v>
      </c>
      <c r="C22" s="46" t="s">
        <v>69</v>
      </c>
      <c r="D22" s="48">
        <v>930.68</v>
      </c>
      <c r="E22" s="48">
        <v>1286877</v>
      </c>
      <c r="F22" s="48">
        <f t="shared" si="2"/>
        <v>1382.7276829844845</v>
      </c>
      <c r="G22" s="48">
        <v>235.12</v>
      </c>
      <c r="H22" s="53">
        <v>1157824</v>
      </c>
      <c r="I22" s="48">
        <f t="shared" si="3"/>
        <v>4924.3960530792783</v>
      </c>
      <c r="J22" s="49">
        <f t="shared" si="1"/>
        <v>0.25263248377530412</v>
      </c>
      <c r="K22" s="49">
        <f t="shared" si="0"/>
        <v>0.89971613448682353</v>
      </c>
    </row>
    <row r="23" spans="1:11" ht="31" customHeight="1">
      <c r="B23" s="47" t="s">
        <v>14</v>
      </c>
      <c r="C23" s="47" t="s">
        <v>70</v>
      </c>
      <c r="D23" s="50">
        <v>4215.3</v>
      </c>
      <c r="E23" s="50">
        <v>6038971</v>
      </c>
      <c r="F23" s="50">
        <f t="shared" si="2"/>
        <v>1432.6313666880174</v>
      </c>
      <c r="G23" s="50">
        <v>677.93714999999986</v>
      </c>
      <c r="H23" s="50">
        <v>5975255</v>
      </c>
      <c r="I23" s="50">
        <f t="shared" si="3"/>
        <v>8813.8775106217454</v>
      </c>
      <c r="J23" s="51">
        <f t="shared" si="1"/>
        <v>0.16082773468080561</v>
      </c>
      <c r="K23" s="51">
        <f t="shared" si="0"/>
        <v>0.98944919589777791</v>
      </c>
    </row>
    <row r="24" spans="1:11" ht="31" customHeight="1">
      <c r="B24" s="46" t="s">
        <v>15</v>
      </c>
      <c r="C24" s="46" t="s">
        <v>62</v>
      </c>
      <c r="D24" s="48">
        <v>5301.6819999999998</v>
      </c>
      <c r="E24" s="48">
        <v>18783649</v>
      </c>
      <c r="F24" s="48">
        <f t="shared" si="2"/>
        <v>3542.9603284391633</v>
      </c>
      <c r="G24" s="48">
        <v>2209</v>
      </c>
      <c r="H24" s="48">
        <v>18407976</v>
      </c>
      <c r="I24" s="48">
        <f t="shared" si="3"/>
        <v>8333.1715708465363</v>
      </c>
      <c r="J24" s="49">
        <f t="shared" si="1"/>
        <v>0.41666022217100157</v>
      </c>
      <c r="K24" s="49">
        <f t="shared" si="0"/>
        <v>0.97999999893524414</v>
      </c>
    </row>
    <row r="25" spans="1:11" ht="31" customHeight="1">
      <c r="B25" s="230" t="s">
        <v>16</v>
      </c>
      <c r="C25" s="231"/>
      <c r="D25" s="54">
        <f>SUM(D10:D24)</f>
        <v>61205.831000000006</v>
      </c>
      <c r="E25" s="54">
        <f>SUM(E10:E24)</f>
        <v>106900005</v>
      </c>
      <c r="F25" s="54">
        <f>E25/D25</f>
        <v>1746.5656989445988</v>
      </c>
      <c r="G25" s="54">
        <f>SUM(G10:G24)</f>
        <v>14707.71315</v>
      </c>
      <c r="H25" s="54">
        <f>SUM(H10:H24)</f>
        <v>105598618</v>
      </c>
      <c r="I25" s="54">
        <f>H25/G25</f>
        <v>7179.8121790266223</v>
      </c>
      <c r="J25" s="55">
        <f t="shared" si="1"/>
        <v>0.24029921511889935</v>
      </c>
      <c r="K25" s="55">
        <f t="shared" si="0"/>
        <v>0.98782612779110723</v>
      </c>
    </row>
    <row r="26" spans="1:11" ht="31" customHeight="1">
      <c r="A26" s="29"/>
      <c r="B26" s="23"/>
    </row>
    <row r="27" spans="1:11" ht="31" customHeight="1">
      <c r="B27" s="236" t="s">
        <v>152</v>
      </c>
      <c r="C27" s="236"/>
      <c r="D27" s="236"/>
      <c r="E27" s="236"/>
      <c r="F27" s="236"/>
      <c r="G27" s="236"/>
      <c r="H27" s="236"/>
      <c r="I27" s="236"/>
      <c r="J27" s="236"/>
      <c r="K27" s="236"/>
    </row>
    <row r="28" spans="1:11" ht="31" customHeight="1">
      <c r="B28" s="237" t="s">
        <v>153</v>
      </c>
      <c r="C28" s="237"/>
      <c r="D28" s="237"/>
      <c r="E28" s="237"/>
      <c r="F28" s="237"/>
      <c r="G28" s="237"/>
      <c r="H28" s="237"/>
      <c r="I28" s="237"/>
      <c r="J28" s="237"/>
      <c r="K28" s="237"/>
    </row>
    <row r="29" spans="1:11" ht="31" customHeight="1">
      <c r="B29" s="238" t="s">
        <v>165</v>
      </c>
      <c r="C29" s="238"/>
      <c r="D29" s="238"/>
      <c r="E29" s="238"/>
      <c r="F29" s="238"/>
      <c r="G29" s="238"/>
      <c r="H29" s="238"/>
      <c r="I29" s="238"/>
      <c r="J29" s="238"/>
      <c r="K29" s="238"/>
    </row>
    <row r="30" spans="1:11" ht="31" customHeight="1">
      <c r="B30" s="57"/>
      <c r="C30" s="57"/>
      <c r="D30" s="57"/>
      <c r="E30" s="57"/>
      <c r="F30" s="57"/>
      <c r="G30" s="57"/>
      <c r="H30" s="57"/>
      <c r="I30" s="57"/>
      <c r="J30" s="57"/>
      <c r="K30" s="57"/>
    </row>
    <row r="31" spans="1:11" s="127" customFormat="1" ht="30.75" customHeight="1">
      <c r="B31" s="198" t="s">
        <v>162</v>
      </c>
      <c r="C31" s="198"/>
      <c r="D31" s="198"/>
      <c r="E31" s="198"/>
      <c r="F31" s="198"/>
      <c r="G31" s="198"/>
      <c r="H31" s="199"/>
      <c r="I31" s="199"/>
      <c r="J31" s="199"/>
      <c r="K31" s="201" t="s">
        <v>179</v>
      </c>
    </row>
    <row r="32" spans="1:11" ht="31" customHeight="1">
      <c r="B32" s="32"/>
    </row>
    <row r="33" spans="1:11" ht="50" customHeight="1">
      <c r="B33" s="239" t="s">
        <v>112</v>
      </c>
      <c r="C33" s="239"/>
      <c r="D33" s="239"/>
      <c r="E33" s="239"/>
      <c r="F33" s="239"/>
      <c r="G33" s="239"/>
      <c r="H33" s="239"/>
      <c r="I33" s="239"/>
      <c r="J33" s="239"/>
      <c r="K33" s="239"/>
    </row>
    <row r="34" spans="1:11" ht="31" customHeight="1">
      <c r="A34" s="34"/>
    </row>
    <row r="35" spans="1:11" ht="31" customHeight="1">
      <c r="A35" s="35"/>
    </row>
    <row r="36" spans="1:11" ht="31" customHeight="1">
      <c r="A36" s="23"/>
    </row>
    <row r="37" spans="1:11" ht="31" customHeight="1">
      <c r="A37" s="23"/>
    </row>
    <row r="38" spans="1:11" ht="31" customHeight="1">
      <c r="A38" s="219"/>
      <c r="B38" s="218"/>
      <c r="C38" s="225"/>
      <c r="D38" s="225"/>
      <c r="E38" s="225"/>
      <c r="F38" s="225"/>
      <c r="G38" s="225"/>
      <c r="H38" s="225"/>
      <c r="I38" s="225"/>
      <c r="J38" s="225"/>
    </row>
    <row r="39" spans="1:11" ht="31" customHeight="1">
      <c r="A39" s="233"/>
      <c r="B39" s="218"/>
      <c r="C39" s="6"/>
      <c r="D39" s="6"/>
      <c r="E39" s="4"/>
      <c r="F39" s="6"/>
      <c r="G39" s="6"/>
      <c r="H39" s="4"/>
      <c r="I39" s="6"/>
      <c r="J39" s="6"/>
    </row>
    <row r="40" spans="1:11" ht="31" customHeight="1">
      <c r="A40" s="9"/>
      <c r="B40" s="9"/>
      <c r="C40" s="37"/>
      <c r="D40" s="37"/>
      <c r="E40" s="37"/>
      <c r="F40" s="37"/>
      <c r="G40" s="37"/>
      <c r="H40" s="37"/>
      <c r="I40" s="38"/>
      <c r="J40" s="38"/>
    </row>
    <row r="41" spans="1:11" ht="31" customHeight="1">
      <c r="A41" s="9"/>
      <c r="B41" s="9"/>
      <c r="C41" s="37"/>
      <c r="D41" s="37"/>
      <c r="E41" s="37"/>
      <c r="F41" s="37"/>
      <c r="G41" s="37"/>
      <c r="H41" s="37"/>
      <c r="I41" s="38"/>
      <c r="J41" s="38"/>
    </row>
    <row r="42" spans="1:11" ht="31" customHeight="1">
      <c r="A42" s="9"/>
      <c r="B42" s="9"/>
      <c r="C42" s="37"/>
      <c r="D42" s="37"/>
      <c r="E42" s="37"/>
      <c r="F42" s="37"/>
      <c r="G42" s="37"/>
      <c r="H42" s="37"/>
      <c r="I42" s="38"/>
      <c r="J42" s="38"/>
    </row>
    <row r="43" spans="1:11" ht="31" customHeight="1">
      <c r="A43" s="9"/>
      <c r="B43" s="9"/>
      <c r="C43" s="37"/>
      <c r="D43" s="37"/>
      <c r="E43" s="37"/>
      <c r="F43" s="37"/>
      <c r="G43" s="37"/>
      <c r="H43" s="37"/>
      <c r="I43" s="38"/>
      <c r="J43" s="38"/>
    </row>
    <row r="44" spans="1:11" ht="31" customHeight="1">
      <c r="A44" s="9"/>
      <c r="B44" s="9"/>
      <c r="C44" s="37"/>
      <c r="D44" s="37"/>
      <c r="E44" s="37"/>
      <c r="F44" s="37"/>
      <c r="G44" s="37"/>
      <c r="H44" s="37"/>
      <c r="I44" s="38"/>
      <c r="J44" s="38"/>
    </row>
    <row r="45" spans="1:11" ht="31" customHeight="1">
      <c r="A45" s="9"/>
      <c r="B45" s="9"/>
      <c r="C45" s="37"/>
      <c r="D45" s="37"/>
      <c r="E45" s="37"/>
      <c r="F45" s="37"/>
      <c r="G45" s="37"/>
      <c r="H45" s="37"/>
      <c r="I45" s="38"/>
      <c r="J45" s="38"/>
    </row>
    <row r="46" spans="1:11" ht="31" customHeight="1">
      <c r="A46" s="9"/>
      <c r="B46" s="9"/>
      <c r="C46" s="37"/>
      <c r="D46" s="37"/>
      <c r="E46" s="37"/>
      <c r="F46" s="37"/>
      <c r="G46" s="37"/>
      <c r="H46" s="37"/>
      <c r="I46" s="38"/>
      <c r="J46" s="38"/>
    </row>
    <row r="47" spans="1:11" ht="31" customHeight="1">
      <c r="A47" s="9"/>
      <c r="B47" s="9"/>
      <c r="C47" s="37"/>
      <c r="D47" s="37"/>
      <c r="E47" s="37"/>
      <c r="F47" s="37"/>
      <c r="G47" s="37"/>
      <c r="H47" s="37"/>
      <c r="I47" s="38"/>
      <c r="J47" s="38"/>
    </row>
    <row r="48" spans="1:11" ht="31" customHeight="1">
      <c r="A48" s="9"/>
      <c r="B48" s="9"/>
      <c r="C48" s="37"/>
      <c r="D48" s="37"/>
      <c r="E48" s="37"/>
      <c r="F48" s="37"/>
      <c r="G48" s="37"/>
      <c r="H48" s="37"/>
      <c r="I48" s="38"/>
      <c r="J48" s="38"/>
    </row>
    <row r="49" spans="1:10" ht="31" customHeight="1">
      <c r="A49" s="9"/>
      <c r="B49" s="9"/>
      <c r="C49" s="37"/>
      <c r="D49" s="37"/>
      <c r="E49" s="37"/>
      <c r="F49" s="37"/>
      <c r="G49" s="37"/>
      <c r="H49" s="37"/>
      <c r="I49" s="38"/>
      <c r="J49" s="38"/>
    </row>
    <row r="50" spans="1:10" ht="31" customHeight="1">
      <c r="A50" s="9"/>
      <c r="B50" s="9"/>
      <c r="C50" s="37"/>
      <c r="D50" s="37"/>
      <c r="E50" s="37"/>
      <c r="F50" s="37"/>
      <c r="G50" s="37"/>
      <c r="H50" s="37"/>
      <c r="I50" s="38"/>
      <c r="J50" s="38"/>
    </row>
    <row r="51" spans="1:10" ht="31" customHeight="1">
      <c r="A51" s="9"/>
      <c r="B51" s="9"/>
      <c r="C51" s="37"/>
      <c r="D51" s="37"/>
      <c r="E51" s="37"/>
      <c r="F51" s="37"/>
      <c r="G51" s="37"/>
      <c r="H51" s="37"/>
      <c r="I51" s="38"/>
      <c r="J51" s="38"/>
    </row>
    <row r="52" spans="1:10" ht="31" customHeight="1">
      <c r="A52" s="9"/>
      <c r="B52" s="9"/>
      <c r="C52" s="37"/>
      <c r="D52" s="37"/>
      <c r="E52" s="37"/>
      <c r="F52" s="37"/>
      <c r="G52" s="37"/>
      <c r="H52" s="37"/>
      <c r="I52" s="38"/>
      <c r="J52" s="38"/>
    </row>
    <row r="53" spans="1:10" ht="31" customHeight="1">
      <c r="A53" s="9"/>
      <c r="B53" s="9"/>
      <c r="C53" s="37"/>
      <c r="D53" s="37"/>
      <c r="E53" s="37"/>
      <c r="F53" s="37"/>
      <c r="G53" s="37"/>
      <c r="H53" s="37"/>
      <c r="I53" s="38"/>
      <c r="J53" s="38"/>
    </row>
    <row r="54" spans="1:10" ht="31" customHeight="1">
      <c r="A54" s="39"/>
      <c r="B54" s="39"/>
      <c r="C54" s="37"/>
      <c r="D54" s="37"/>
      <c r="E54" s="37"/>
      <c r="F54" s="37"/>
      <c r="G54" s="37"/>
      <c r="H54" s="37"/>
      <c r="I54" s="38"/>
      <c r="J54" s="38"/>
    </row>
    <row r="55" spans="1:10" ht="31" customHeight="1">
      <c r="A55" s="225"/>
      <c r="B55" s="226"/>
      <c r="C55" s="40"/>
      <c r="D55" s="40"/>
      <c r="E55" s="40"/>
      <c r="F55" s="40"/>
      <c r="G55" s="40"/>
      <c r="H55" s="40"/>
      <c r="I55" s="41"/>
      <c r="J55" s="41"/>
    </row>
    <row r="56" spans="1:10" ht="31" customHeight="1">
      <c r="A56" s="23"/>
    </row>
    <row r="57" spans="1:10" ht="31" customHeight="1">
      <c r="A57" s="42"/>
    </row>
    <row r="58" spans="1:10" ht="31" customHeight="1">
      <c r="A58" s="43"/>
    </row>
    <row r="59" spans="1:10" ht="31" customHeight="1">
      <c r="A59" s="32"/>
    </row>
  </sheetData>
  <mergeCells count="20">
    <mergeCell ref="B27:K27"/>
    <mergeCell ref="B28:K28"/>
    <mergeCell ref="B29:K29"/>
    <mergeCell ref="B33:K33"/>
    <mergeCell ref="J2:K2"/>
    <mergeCell ref="A55:B55"/>
    <mergeCell ref="A5:A6"/>
    <mergeCell ref="B8:B9"/>
    <mergeCell ref="C8:C9"/>
    <mergeCell ref="D8:F8"/>
    <mergeCell ref="G8:I8"/>
    <mergeCell ref="B25:C25"/>
    <mergeCell ref="B5:K5"/>
    <mergeCell ref="B38:B39"/>
    <mergeCell ref="A38:A39"/>
    <mergeCell ref="C38:E38"/>
    <mergeCell ref="F38:H38"/>
    <mergeCell ref="I38:J38"/>
    <mergeCell ref="J8:K8"/>
    <mergeCell ref="B6:K6"/>
  </mergeCells>
  <phoneticPr fontId="0" type="noConversion"/>
  <hyperlinks>
    <hyperlink ref="B33" location="Índice!A1" display="Volver al índice"/>
    <hyperlink ref="K31" location="'2'!A1" display="Siguiente   "/>
    <hyperlink ref="B31" location="Índice!A1" display="  Atrás "/>
  </hyperlinks>
  <pageMargins left="0.70000000000000007" right="0.70000000000000007" top="0.95000000000000007" bottom="0.75000000000000011" header="0.30000000000000004" footer="0.30000000000000004"/>
  <pageSetup paperSize="9" scale="54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51"/>
  <sheetViews>
    <sheetView showGridLines="0" workbookViewId="0"/>
  </sheetViews>
  <sheetFormatPr baseColWidth="10" defaultColWidth="9.1640625" defaultRowHeight="31" customHeight="1" x14ac:dyDescent="0"/>
  <cols>
    <col min="1" max="1" width="12.83203125" style="59" customWidth="1"/>
    <col min="2" max="2" width="27.5" style="59" customWidth="1"/>
    <col min="3" max="3" width="22.5" style="59" customWidth="1"/>
    <col min="4" max="4" width="21.1640625" style="59" customWidth="1"/>
    <col min="5" max="5" width="22" style="59" customWidth="1"/>
    <col min="6" max="6" width="22.5" style="59" customWidth="1"/>
    <col min="7" max="7" width="21.5" style="59" customWidth="1"/>
    <col min="8" max="8" width="9.1640625" style="59" customWidth="1"/>
    <col min="9" max="9" width="9" style="59" customWidth="1"/>
    <col min="10" max="10" width="8.6640625" style="59" customWidth="1"/>
    <col min="11" max="16384" width="9.1640625" style="59"/>
  </cols>
  <sheetData>
    <row r="1" spans="1:11" s="120" customFormat="1" ht="30.75" customHeight="1"/>
    <row r="2" spans="1:11" s="120" customFormat="1" ht="62" customHeight="1">
      <c r="A2" s="121"/>
      <c r="B2" s="121"/>
      <c r="C2" s="121"/>
      <c r="D2" s="121"/>
      <c r="E2" s="240" t="s">
        <v>181</v>
      </c>
      <c r="F2" s="240"/>
      <c r="G2" s="122"/>
    </row>
    <row r="3" spans="1:11" s="120" customFormat="1" ht="30.75" customHeight="1">
      <c r="A3" s="121"/>
      <c r="B3" s="121"/>
      <c r="C3" s="121"/>
      <c r="H3" s="123"/>
      <c r="I3" s="123"/>
      <c r="J3" s="123"/>
      <c r="K3" s="123"/>
    </row>
    <row r="4" spans="1:11" ht="31" customHeight="1">
      <c r="A4" s="58"/>
      <c r="B4" s="58"/>
    </row>
    <row r="5" spans="1:11" ht="60" customHeight="1">
      <c r="A5" s="60"/>
      <c r="B5" s="232" t="s">
        <v>78</v>
      </c>
      <c r="C5" s="232"/>
      <c r="D5" s="232"/>
      <c r="E5" s="232"/>
      <c r="F5" s="232"/>
    </row>
    <row r="6" spans="1:11" ht="31" customHeight="1">
      <c r="A6" s="60"/>
      <c r="B6" s="234" t="s">
        <v>178</v>
      </c>
      <c r="C6" s="234"/>
      <c r="D6" s="234"/>
      <c r="E6" s="234"/>
      <c r="F6" s="234"/>
    </row>
    <row r="7" spans="1:11" ht="31" customHeight="1">
      <c r="A7" s="60"/>
    </row>
    <row r="8" spans="1:11" s="62" customFormat="1" ht="50" customHeight="1">
      <c r="A8" s="61"/>
      <c r="B8" s="153" t="s">
        <v>71</v>
      </c>
      <c r="C8" s="153" t="s">
        <v>61</v>
      </c>
      <c r="D8" s="153" t="s">
        <v>2</v>
      </c>
      <c r="E8" s="153" t="s">
        <v>17</v>
      </c>
      <c r="F8" s="153" t="s">
        <v>113</v>
      </c>
    </row>
    <row r="9" spans="1:11" ht="31" customHeight="1">
      <c r="A9" s="60"/>
      <c r="B9" s="118" t="s">
        <v>3</v>
      </c>
      <c r="C9" s="119" t="s">
        <v>62</v>
      </c>
      <c r="D9" s="129">
        <v>4803198</v>
      </c>
      <c r="E9" s="130">
        <v>2684988</v>
      </c>
      <c r="F9" s="131">
        <f>E9/D9</f>
        <v>0.55900006620589038</v>
      </c>
      <c r="I9" s="63"/>
    </row>
    <row r="10" spans="1:11" ht="31" customHeight="1">
      <c r="A10" s="60"/>
      <c r="B10" s="47" t="s">
        <v>18</v>
      </c>
      <c r="C10" s="47" t="s">
        <v>63</v>
      </c>
      <c r="D10" s="151">
        <v>7823957</v>
      </c>
      <c r="E10" s="151">
        <v>3293000</v>
      </c>
      <c r="F10" s="152">
        <f t="shared" ref="F10:F24" si="0">E10/D10</f>
        <v>0.42088677123353313</v>
      </c>
      <c r="I10" s="63"/>
    </row>
    <row r="11" spans="1:11" ht="31" customHeight="1">
      <c r="A11" s="60"/>
      <c r="B11" s="118" t="s">
        <v>4</v>
      </c>
      <c r="C11" s="119" t="s">
        <v>64</v>
      </c>
      <c r="D11" s="129">
        <v>13267181</v>
      </c>
      <c r="E11" s="129">
        <v>6046927</v>
      </c>
      <c r="F11" s="131">
        <f t="shared" si="0"/>
        <v>0.45578084749126435</v>
      </c>
      <c r="I11" s="63"/>
    </row>
    <row r="12" spans="1:11" ht="31" customHeight="1">
      <c r="A12" s="60"/>
      <c r="B12" s="47" t="s">
        <v>5</v>
      </c>
      <c r="C12" s="47" t="s">
        <v>65</v>
      </c>
      <c r="D12" s="151">
        <v>3140076</v>
      </c>
      <c r="E12" s="151">
        <v>1793785</v>
      </c>
      <c r="F12" s="152">
        <f t="shared" si="0"/>
        <v>0.57125528171929596</v>
      </c>
      <c r="I12" s="63"/>
    </row>
    <row r="13" spans="1:11" ht="31" customHeight="1">
      <c r="A13" s="60"/>
      <c r="B13" s="118" t="s">
        <v>6</v>
      </c>
      <c r="C13" s="119" t="s">
        <v>66</v>
      </c>
      <c r="D13" s="129">
        <v>19239910</v>
      </c>
      <c r="E13" s="129">
        <v>13441581</v>
      </c>
      <c r="F13" s="131">
        <f t="shared" si="0"/>
        <v>0.69863013912227245</v>
      </c>
      <c r="I13" s="63"/>
    </row>
    <row r="14" spans="1:11" ht="31" customHeight="1">
      <c r="A14" s="60"/>
      <c r="B14" s="47" t="s">
        <v>7</v>
      </c>
      <c r="C14" s="47" t="s">
        <v>62</v>
      </c>
      <c r="D14" s="151">
        <v>2872486</v>
      </c>
      <c r="E14" s="130">
        <v>1548270</v>
      </c>
      <c r="F14" s="152">
        <f t="shared" si="0"/>
        <v>0.53900001601400316</v>
      </c>
      <c r="I14" s="63"/>
    </row>
    <row r="15" spans="1:11" ht="31" customHeight="1">
      <c r="A15" s="60"/>
      <c r="B15" s="118" t="s">
        <v>8</v>
      </c>
      <c r="C15" s="119" t="s">
        <v>66</v>
      </c>
      <c r="D15" s="129">
        <v>4374721</v>
      </c>
      <c r="E15" s="129">
        <v>2638115</v>
      </c>
      <c r="F15" s="131">
        <f t="shared" si="0"/>
        <v>0.60303617076380411</v>
      </c>
      <c r="I15" s="63"/>
    </row>
    <row r="16" spans="1:11" ht="31" customHeight="1">
      <c r="A16" s="60"/>
      <c r="B16" s="47" t="s">
        <v>9</v>
      </c>
      <c r="C16" s="47" t="s">
        <v>66</v>
      </c>
      <c r="D16" s="151">
        <v>1360310</v>
      </c>
      <c r="E16" s="151">
        <v>557071</v>
      </c>
      <c r="F16" s="152">
        <f t="shared" si="0"/>
        <v>0.40951768346920925</v>
      </c>
      <c r="I16" s="63"/>
    </row>
    <row r="17" spans="1:9" ht="31" customHeight="1">
      <c r="A17" s="60"/>
      <c r="B17" s="118" t="s">
        <v>10</v>
      </c>
      <c r="C17" s="119" t="s">
        <v>67</v>
      </c>
      <c r="D17" s="129">
        <v>8482619</v>
      </c>
      <c r="E17" s="129">
        <v>4022400</v>
      </c>
      <c r="F17" s="131">
        <f t="shared" si="0"/>
        <v>0.47419317076483103</v>
      </c>
      <c r="I17" s="63"/>
    </row>
    <row r="18" spans="1:9" ht="31" customHeight="1">
      <c r="A18" s="60"/>
      <c r="B18" s="47" t="s">
        <v>19</v>
      </c>
      <c r="C18" s="47" t="s">
        <v>68</v>
      </c>
      <c r="D18" s="151">
        <v>1325968</v>
      </c>
      <c r="E18" s="151">
        <v>637800</v>
      </c>
      <c r="F18" s="152">
        <f t="shared" si="0"/>
        <v>0.48100708312719465</v>
      </c>
      <c r="I18" s="63"/>
    </row>
    <row r="19" spans="1:9" ht="31" customHeight="1">
      <c r="A19" s="60"/>
      <c r="B19" s="118" t="s">
        <v>11</v>
      </c>
      <c r="C19" s="119" t="s">
        <v>62</v>
      </c>
      <c r="D19" s="129">
        <v>3410676</v>
      </c>
      <c r="E19" s="130">
        <v>1848586</v>
      </c>
      <c r="F19" s="131">
        <f t="shared" si="0"/>
        <v>0.54199988506677266</v>
      </c>
      <c r="I19" s="63"/>
    </row>
    <row r="20" spans="1:9" ht="31" customHeight="1">
      <c r="A20" s="60"/>
      <c r="B20" s="47" t="s">
        <v>20</v>
      </c>
      <c r="C20" s="47" t="s">
        <v>62</v>
      </c>
      <c r="D20" s="151">
        <v>10689406</v>
      </c>
      <c r="E20" s="151">
        <v>5175000</v>
      </c>
      <c r="F20" s="152">
        <f t="shared" si="0"/>
        <v>0.48412418800445972</v>
      </c>
      <c r="I20" s="63"/>
    </row>
    <row r="21" spans="1:9" ht="31" customHeight="1">
      <c r="A21" s="64"/>
      <c r="B21" s="118" t="s">
        <v>13</v>
      </c>
      <c r="C21" s="119" t="s">
        <v>69</v>
      </c>
      <c r="D21" s="129">
        <v>1286877</v>
      </c>
      <c r="E21" s="129">
        <v>803708</v>
      </c>
      <c r="F21" s="131">
        <f t="shared" si="0"/>
        <v>0.62454142859030037</v>
      </c>
      <c r="I21" s="63"/>
    </row>
    <row r="22" spans="1:9" ht="31" customHeight="1">
      <c r="A22" s="60"/>
      <c r="B22" s="47" t="s">
        <v>14</v>
      </c>
      <c r="C22" s="47" t="s">
        <v>70</v>
      </c>
      <c r="D22" s="151">
        <v>6038971</v>
      </c>
      <c r="E22" s="151">
        <v>3471265</v>
      </c>
      <c r="F22" s="152">
        <f t="shared" si="0"/>
        <v>0.57481067552733733</v>
      </c>
      <c r="I22" s="63"/>
    </row>
    <row r="23" spans="1:9" ht="31" customHeight="1">
      <c r="A23" s="60"/>
      <c r="B23" s="118" t="s">
        <v>15</v>
      </c>
      <c r="C23" s="119" t="s">
        <v>62</v>
      </c>
      <c r="D23" s="129">
        <v>18783649</v>
      </c>
      <c r="E23" s="130">
        <v>10368574</v>
      </c>
      <c r="F23" s="131">
        <f t="shared" si="0"/>
        <v>0.55199998679702755</v>
      </c>
      <c r="I23" s="63"/>
    </row>
    <row r="24" spans="1:9" ht="31" customHeight="1">
      <c r="A24" s="9"/>
      <c r="B24" s="156" t="s">
        <v>16</v>
      </c>
      <c r="C24" s="156"/>
      <c r="D24" s="157">
        <f>SUM(D9:D23)</f>
        <v>106900005</v>
      </c>
      <c r="E24" s="157">
        <f>SUM(E9:E23)</f>
        <v>58331070</v>
      </c>
      <c r="F24" s="158">
        <f t="shared" si="0"/>
        <v>0.54566012415060228</v>
      </c>
      <c r="I24" s="63"/>
    </row>
    <row r="25" spans="1:9" ht="31" customHeight="1">
      <c r="C25" s="43"/>
    </row>
    <row r="26" spans="1:9" ht="31" customHeight="1">
      <c r="B26" s="238" t="s">
        <v>172</v>
      </c>
      <c r="C26" s="238"/>
      <c r="D26" s="238"/>
      <c r="E26" s="238"/>
      <c r="F26" s="238"/>
    </row>
    <row r="27" spans="1:9" ht="31" customHeight="1">
      <c r="B27" s="57"/>
      <c r="C27" s="57"/>
      <c r="D27" s="57"/>
      <c r="E27" s="57"/>
      <c r="F27" s="57"/>
    </row>
    <row r="28" spans="1:9" s="127" customFormat="1" ht="30.75" customHeight="1">
      <c r="B28" s="198" t="s">
        <v>159</v>
      </c>
      <c r="C28" s="198"/>
      <c r="D28" s="198"/>
      <c r="E28" s="198"/>
      <c r="F28" s="201" t="s">
        <v>179</v>
      </c>
      <c r="G28" s="128"/>
    </row>
    <row r="29" spans="1:9" ht="31" customHeight="1">
      <c r="B29" s="31"/>
    </row>
    <row r="30" spans="1:9" ht="50" customHeight="1">
      <c r="B30" s="239" t="s">
        <v>112</v>
      </c>
      <c r="C30" s="239"/>
      <c r="D30" s="239"/>
      <c r="E30" s="239"/>
      <c r="F30" s="239"/>
    </row>
    <row r="31" spans="1:9" ht="31" customHeight="1">
      <c r="A31" s="36"/>
      <c r="B31" s="36"/>
      <c r="C31" s="36"/>
      <c r="D31" s="36"/>
      <c r="E31" s="36"/>
      <c r="F31" s="36"/>
    </row>
    <row r="32" spans="1:9" ht="31" customHeight="1">
      <c r="A32" s="60"/>
      <c r="B32" s="60"/>
      <c r="C32" s="9"/>
      <c r="D32" s="65"/>
      <c r="E32" s="65"/>
      <c r="F32" s="66"/>
      <c r="H32" s="63"/>
    </row>
    <row r="33" spans="1:8" ht="31" customHeight="1">
      <c r="A33" s="60"/>
      <c r="B33" s="60"/>
      <c r="C33" s="9"/>
      <c r="D33" s="65"/>
      <c r="E33" s="65"/>
      <c r="F33" s="66"/>
      <c r="H33" s="63"/>
    </row>
    <row r="34" spans="1:8" ht="31" customHeight="1">
      <c r="A34" s="60"/>
      <c r="B34" s="60"/>
      <c r="C34" s="9"/>
      <c r="D34" s="65"/>
      <c r="E34" s="65"/>
      <c r="F34" s="66"/>
      <c r="H34" s="63"/>
    </row>
    <row r="35" spans="1:8" ht="31" customHeight="1">
      <c r="A35" s="60"/>
      <c r="B35" s="60"/>
      <c r="C35" s="9"/>
      <c r="D35" s="65"/>
      <c r="E35" s="65"/>
      <c r="F35" s="66"/>
      <c r="H35" s="63"/>
    </row>
    <row r="36" spans="1:8" ht="31" customHeight="1">
      <c r="A36" s="60"/>
      <c r="B36" s="60"/>
      <c r="C36" s="9"/>
      <c r="D36" s="65"/>
      <c r="E36" s="65"/>
      <c r="F36" s="66"/>
      <c r="H36" s="63"/>
    </row>
    <row r="37" spans="1:8" ht="31" customHeight="1">
      <c r="A37" s="60"/>
      <c r="B37" s="60"/>
      <c r="C37" s="9"/>
      <c r="D37" s="65"/>
      <c r="E37" s="65"/>
      <c r="F37" s="66"/>
      <c r="H37" s="63"/>
    </row>
    <row r="38" spans="1:8" ht="31" customHeight="1">
      <c r="A38" s="60"/>
      <c r="B38" s="60"/>
      <c r="C38" s="9"/>
      <c r="D38" s="65"/>
      <c r="E38" s="65"/>
      <c r="F38" s="66"/>
      <c r="H38" s="63"/>
    </row>
    <row r="39" spans="1:8" ht="31" customHeight="1">
      <c r="A39" s="60"/>
      <c r="B39" s="60"/>
      <c r="C39" s="9"/>
      <c r="D39" s="65"/>
      <c r="E39" s="65"/>
      <c r="F39" s="66"/>
      <c r="H39" s="63"/>
    </row>
    <row r="40" spans="1:8" ht="31" customHeight="1">
      <c r="A40" s="60"/>
      <c r="B40" s="60"/>
      <c r="C40" s="9"/>
      <c r="D40" s="65"/>
      <c r="E40" s="65"/>
      <c r="F40" s="66"/>
      <c r="H40" s="63"/>
    </row>
    <row r="41" spans="1:8" ht="31" customHeight="1">
      <c r="A41" s="60"/>
      <c r="B41" s="60"/>
      <c r="C41" s="9"/>
      <c r="D41" s="65"/>
      <c r="E41" s="65"/>
      <c r="F41" s="66"/>
      <c r="H41" s="63"/>
    </row>
    <row r="42" spans="1:8" ht="31" customHeight="1">
      <c r="A42" s="60"/>
      <c r="B42" s="60"/>
      <c r="C42" s="9"/>
      <c r="D42" s="65"/>
      <c r="E42" s="65"/>
      <c r="F42" s="66"/>
      <c r="H42" s="63"/>
    </row>
    <row r="43" spans="1:8" ht="31" customHeight="1">
      <c r="A43" s="60"/>
      <c r="B43" s="60"/>
      <c r="C43" s="9"/>
      <c r="D43" s="65"/>
      <c r="E43" s="65"/>
      <c r="F43" s="66"/>
      <c r="H43" s="63"/>
    </row>
    <row r="44" spans="1:8" ht="31" customHeight="1">
      <c r="A44" s="60"/>
      <c r="B44" s="60"/>
      <c r="C44" s="9"/>
      <c r="D44" s="65"/>
      <c r="E44" s="65"/>
      <c r="F44" s="66"/>
      <c r="H44" s="63"/>
    </row>
    <row r="45" spans="1:8" ht="31" customHeight="1">
      <c r="A45" s="60"/>
      <c r="B45" s="60"/>
      <c r="C45" s="9"/>
      <c r="D45" s="65"/>
      <c r="E45" s="65"/>
      <c r="F45" s="66"/>
      <c r="H45" s="63"/>
    </row>
    <row r="46" spans="1:8" ht="31" customHeight="1">
      <c r="A46" s="64"/>
      <c r="B46" s="64"/>
      <c r="C46" s="39"/>
      <c r="D46" s="65"/>
      <c r="E46" s="65"/>
      <c r="F46" s="66"/>
      <c r="H46" s="63"/>
    </row>
    <row r="47" spans="1:8" ht="31" customHeight="1">
      <c r="A47" s="241"/>
      <c r="B47" s="241"/>
      <c r="C47" s="242"/>
      <c r="D47" s="67"/>
      <c r="E47" s="67"/>
      <c r="F47" s="68"/>
      <c r="H47" s="63"/>
    </row>
    <row r="48" spans="1:8" ht="31" customHeight="1">
      <c r="A48" s="43"/>
      <c r="B48" s="43"/>
    </row>
    <row r="49" spans="1:2" ht="31" customHeight="1">
      <c r="A49" s="32"/>
      <c r="B49" s="32"/>
    </row>
    <row r="51" spans="1:2" ht="31" customHeight="1">
      <c r="A51" s="3"/>
      <c r="B51" s="3"/>
    </row>
  </sheetData>
  <mergeCells count="6">
    <mergeCell ref="E2:F2"/>
    <mergeCell ref="A47:C47"/>
    <mergeCell ref="B30:F30"/>
    <mergeCell ref="B5:F5"/>
    <mergeCell ref="B6:F6"/>
    <mergeCell ref="B26:F26"/>
  </mergeCells>
  <phoneticPr fontId="0" type="noConversion"/>
  <hyperlinks>
    <hyperlink ref="B30" location="Índice!A1" display="Volver al índice"/>
    <hyperlink ref="F28" location="'3'!A1" display="Siguiente   "/>
    <hyperlink ref="B28" location="'1'!A1" display="  Atrás "/>
  </hyperlinks>
  <pageMargins left="0.70000000000000007" right="0.70000000000000007" top="0.95000000000000007" bottom="0.75000000000000011" header="0.30000000000000004" footer="0.30000000000000004"/>
  <pageSetup paperSize="9" scale="60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61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56"/>
  <sheetViews>
    <sheetView showGridLines="0" workbookViewId="0"/>
  </sheetViews>
  <sheetFormatPr baseColWidth="10" defaultColWidth="12.83203125" defaultRowHeight="31" customHeight="1" x14ac:dyDescent="0"/>
  <cols>
    <col min="1" max="1" width="12.83203125" style="70"/>
    <col min="2" max="2" width="27.1640625" style="70" customWidth="1"/>
    <col min="3" max="3" width="27.5" style="70" customWidth="1"/>
    <col min="4" max="4" width="18.83203125" style="70" customWidth="1"/>
    <col min="5" max="5" width="20.83203125" style="70" customWidth="1"/>
    <col min="6" max="6" width="18.83203125" style="70" customWidth="1"/>
    <col min="7" max="16384" width="12.83203125" style="70"/>
  </cols>
  <sheetData>
    <row r="1" spans="1:11" s="120" customFormat="1" ht="30.75" customHeight="1"/>
    <row r="2" spans="1:11" s="120" customFormat="1" ht="62" customHeight="1">
      <c r="A2" s="121"/>
      <c r="B2" s="121"/>
      <c r="C2" s="121"/>
      <c r="D2" s="121"/>
      <c r="E2" s="240" t="s">
        <v>181</v>
      </c>
      <c r="F2" s="240"/>
      <c r="G2" s="122"/>
    </row>
    <row r="3" spans="1:11" s="120" customFormat="1" ht="30.75" customHeight="1">
      <c r="A3" s="121"/>
      <c r="B3" s="121"/>
      <c r="C3" s="121"/>
      <c r="H3" s="123"/>
      <c r="I3" s="123"/>
      <c r="J3" s="123"/>
      <c r="K3" s="123"/>
    </row>
    <row r="5" spans="1:11" ht="60" customHeight="1">
      <c r="A5" s="69"/>
      <c r="B5" s="232" t="s">
        <v>78</v>
      </c>
      <c r="C5" s="232"/>
      <c r="D5" s="232"/>
      <c r="E5" s="232"/>
      <c r="F5" s="232"/>
      <c r="G5" s="71"/>
      <c r="H5" s="71"/>
    </row>
    <row r="6" spans="1:11" ht="31" customHeight="1">
      <c r="A6" s="72"/>
      <c r="B6" s="245" t="s">
        <v>174</v>
      </c>
      <c r="C6" s="245"/>
      <c r="D6" s="245"/>
      <c r="E6" s="245"/>
      <c r="F6" s="245"/>
      <c r="G6" s="71"/>
      <c r="H6" s="71"/>
    </row>
    <row r="7" spans="1:11" ht="31" customHeight="1">
      <c r="A7" s="27"/>
      <c r="B7" s="73"/>
    </row>
    <row r="8" spans="1:11" s="75" customFormat="1" ht="50" customHeight="1">
      <c r="A8" s="74"/>
      <c r="B8" s="155" t="s">
        <v>71</v>
      </c>
      <c r="C8" s="155" t="s">
        <v>61</v>
      </c>
      <c r="D8" s="155" t="s">
        <v>144</v>
      </c>
      <c r="E8" s="155" t="s">
        <v>145</v>
      </c>
      <c r="F8" s="155" t="s">
        <v>146</v>
      </c>
    </row>
    <row r="9" spans="1:11" ht="31" customHeight="1">
      <c r="A9" s="27"/>
      <c r="B9" s="118" t="s">
        <v>3</v>
      </c>
      <c r="C9" s="132" t="s">
        <v>62</v>
      </c>
      <c r="D9" s="133">
        <v>6.0000000000000001E-3</v>
      </c>
      <c r="E9" s="133">
        <v>0.17399999999999999</v>
      </c>
      <c r="F9" s="133">
        <v>0.82</v>
      </c>
      <c r="H9" s="76"/>
    </row>
    <row r="10" spans="1:11" ht="31" customHeight="1">
      <c r="A10" s="27"/>
      <c r="B10" s="47" t="s">
        <v>18</v>
      </c>
      <c r="C10" s="148" t="s">
        <v>63</v>
      </c>
      <c r="D10" s="150">
        <v>0.01</v>
      </c>
      <c r="E10" s="150">
        <v>0.18</v>
      </c>
      <c r="F10" s="150">
        <v>0.81100000000000005</v>
      </c>
      <c r="H10" s="76"/>
    </row>
    <row r="11" spans="1:11" ht="31" customHeight="1">
      <c r="A11" s="27"/>
      <c r="B11" s="118" t="s">
        <v>4</v>
      </c>
      <c r="C11" s="132" t="s">
        <v>64</v>
      </c>
      <c r="D11" s="133">
        <v>8.9999999999999993E-3</v>
      </c>
      <c r="E11" s="133">
        <v>0.33</v>
      </c>
      <c r="F11" s="133">
        <v>0.66200000000000003</v>
      </c>
      <c r="H11" s="76"/>
    </row>
    <row r="12" spans="1:11" ht="31" customHeight="1">
      <c r="A12" s="27"/>
      <c r="B12" s="47" t="s">
        <v>5</v>
      </c>
      <c r="C12" s="148" t="s">
        <v>65</v>
      </c>
      <c r="D12" s="150">
        <v>8.9999999999999993E-3</v>
      </c>
      <c r="E12" s="150">
        <v>0.2</v>
      </c>
      <c r="F12" s="150">
        <v>0.79100000000000004</v>
      </c>
      <c r="H12" s="76"/>
    </row>
    <row r="13" spans="1:11" ht="31" customHeight="1">
      <c r="A13" s="27"/>
      <c r="B13" s="118" t="s">
        <v>6</v>
      </c>
      <c r="C13" s="132" t="s">
        <v>66</v>
      </c>
      <c r="D13" s="133">
        <v>3.4000000000000002E-2</v>
      </c>
      <c r="E13" s="133">
        <v>0.252</v>
      </c>
      <c r="F13" s="133">
        <v>0.71399999999999997</v>
      </c>
      <c r="H13" s="76"/>
    </row>
    <row r="14" spans="1:11" ht="31" customHeight="1">
      <c r="A14" s="27"/>
      <c r="B14" s="47" t="s">
        <v>7</v>
      </c>
      <c r="C14" s="148" t="s">
        <v>62</v>
      </c>
      <c r="D14" s="150">
        <v>6.0000000000000001E-3</v>
      </c>
      <c r="E14" s="150">
        <v>0.17899999999999999</v>
      </c>
      <c r="F14" s="150">
        <v>0.81499999999999995</v>
      </c>
      <c r="H14" s="76"/>
    </row>
    <row r="15" spans="1:11" ht="31" customHeight="1">
      <c r="A15" s="27"/>
      <c r="B15" s="118" t="s">
        <v>8</v>
      </c>
      <c r="C15" s="132" t="s">
        <v>66</v>
      </c>
      <c r="D15" s="133">
        <v>0.12</v>
      </c>
      <c r="E15" s="133">
        <v>0.127</v>
      </c>
      <c r="F15" s="133">
        <v>0.753</v>
      </c>
      <c r="H15" s="76"/>
    </row>
    <row r="16" spans="1:11" ht="31" customHeight="1">
      <c r="A16" s="27"/>
      <c r="B16" s="47" t="s">
        <v>9</v>
      </c>
      <c r="C16" s="148" t="s">
        <v>66</v>
      </c>
      <c r="D16" s="134">
        <v>1.2999999999999999E-2</v>
      </c>
      <c r="E16" s="134">
        <v>0.46899999999999997</v>
      </c>
      <c r="F16" s="134">
        <v>0.51700000000000002</v>
      </c>
      <c r="H16" s="76"/>
    </row>
    <row r="17" spans="1:12" ht="31" customHeight="1">
      <c r="A17" s="27"/>
      <c r="B17" s="118" t="s">
        <v>10</v>
      </c>
      <c r="C17" s="132" t="s">
        <v>67</v>
      </c>
      <c r="D17" s="134">
        <v>0.02</v>
      </c>
      <c r="E17" s="134">
        <v>0.40200000000000002</v>
      </c>
      <c r="F17" s="134">
        <v>0.57699999999999996</v>
      </c>
      <c r="H17" s="76"/>
    </row>
    <row r="18" spans="1:12" ht="31" customHeight="1">
      <c r="A18" s="27"/>
      <c r="B18" s="47" t="s">
        <v>19</v>
      </c>
      <c r="C18" s="148" t="s">
        <v>68</v>
      </c>
      <c r="D18" s="150">
        <v>1.9E-2</v>
      </c>
      <c r="E18" s="150">
        <v>0.189</v>
      </c>
      <c r="F18" s="150">
        <v>0.79200000000000004</v>
      </c>
      <c r="H18" s="76"/>
    </row>
    <row r="19" spans="1:12" ht="31" customHeight="1">
      <c r="A19" s="27"/>
      <c r="B19" s="118" t="s">
        <v>11</v>
      </c>
      <c r="C19" s="132" t="s">
        <v>62</v>
      </c>
      <c r="D19" s="133">
        <v>7.0000000000000001E-3</v>
      </c>
      <c r="E19" s="133">
        <v>0.21299999999999999</v>
      </c>
      <c r="F19" s="133">
        <v>0.78</v>
      </c>
      <c r="H19" s="76"/>
    </row>
    <row r="20" spans="1:12" ht="31" customHeight="1">
      <c r="A20" s="27"/>
      <c r="B20" s="47" t="s">
        <v>20</v>
      </c>
      <c r="C20" s="148" t="s">
        <v>62</v>
      </c>
      <c r="D20" s="150">
        <v>3.0000000000000001E-3</v>
      </c>
      <c r="E20" s="150">
        <v>0.16600000000000001</v>
      </c>
      <c r="F20" s="150">
        <v>0.83099999999999996</v>
      </c>
      <c r="H20" s="76"/>
    </row>
    <row r="21" spans="1:12" ht="31" customHeight="1">
      <c r="A21" s="77"/>
      <c r="B21" s="118" t="s">
        <v>13</v>
      </c>
      <c r="C21" s="132" t="s">
        <v>69</v>
      </c>
      <c r="D21" s="133">
        <v>0.13400000000000001</v>
      </c>
      <c r="E21" s="133">
        <v>0.21099999999999999</v>
      </c>
      <c r="F21" s="133">
        <v>0.65600000000000003</v>
      </c>
      <c r="H21" s="76"/>
    </row>
    <row r="22" spans="1:12" ht="31" customHeight="1">
      <c r="B22" s="47" t="s">
        <v>14</v>
      </c>
      <c r="C22" s="148" t="s">
        <v>70</v>
      </c>
      <c r="D22" s="150">
        <v>2.5000000000000001E-2</v>
      </c>
      <c r="E22" s="150">
        <v>0.26900000000000002</v>
      </c>
      <c r="F22" s="150">
        <v>0.70599999999999996</v>
      </c>
      <c r="H22" s="76"/>
    </row>
    <row r="23" spans="1:12" ht="31" customHeight="1">
      <c r="A23" s="59"/>
      <c r="B23" s="118" t="s">
        <v>15</v>
      </c>
      <c r="C23" s="132" t="s">
        <v>62</v>
      </c>
      <c r="D23" s="135">
        <v>5.0000000000000001E-3</v>
      </c>
      <c r="E23" s="133">
        <v>0.20499999999999999</v>
      </c>
      <c r="F23" s="135">
        <v>0.79</v>
      </c>
      <c r="H23" s="76"/>
    </row>
    <row r="24" spans="1:12" ht="31" customHeight="1">
      <c r="A24" s="59"/>
      <c r="B24" s="246" t="s">
        <v>21</v>
      </c>
      <c r="C24" s="246"/>
      <c r="D24" s="159">
        <f>+AVERAGE(D9:D23)</f>
        <v>2.8000000000000004E-2</v>
      </c>
      <c r="E24" s="159">
        <f>+AVERAGE(E9:E23)</f>
        <v>0.23773333333333335</v>
      </c>
      <c r="F24" s="159">
        <f>+AVERAGE(F9:F23)</f>
        <v>0.73433333333333339</v>
      </c>
      <c r="H24" s="76"/>
    </row>
    <row r="25" spans="1:12" ht="31" customHeight="1">
      <c r="B25" s="78"/>
      <c r="C25" s="79"/>
    </row>
    <row r="26" spans="1:12" s="80" customFormat="1" ht="25" customHeight="1">
      <c r="B26" s="237" t="s">
        <v>149</v>
      </c>
      <c r="C26" s="237"/>
      <c r="D26" s="237"/>
      <c r="E26" s="237"/>
      <c r="F26" s="237"/>
      <c r="G26" s="70"/>
      <c r="H26" s="70"/>
      <c r="I26" s="70"/>
      <c r="J26" s="70"/>
      <c r="K26" s="70"/>
      <c r="L26" s="70"/>
    </row>
    <row r="27" spans="1:12" s="80" customFormat="1" ht="25" customHeight="1">
      <c r="B27" s="237" t="s">
        <v>150</v>
      </c>
      <c r="C27" s="237"/>
      <c r="D27" s="237"/>
      <c r="E27" s="237"/>
      <c r="F27" s="237"/>
      <c r="G27" s="70"/>
      <c r="H27" s="70"/>
      <c r="I27" s="70"/>
      <c r="J27" s="70"/>
      <c r="K27" s="70"/>
      <c r="L27" s="70"/>
    </row>
    <row r="28" spans="1:12" s="80" customFormat="1" ht="25" customHeight="1">
      <c r="B28" s="237" t="s">
        <v>151</v>
      </c>
      <c r="C28" s="237"/>
      <c r="D28" s="237"/>
      <c r="E28" s="237"/>
      <c r="F28" s="237"/>
      <c r="G28" s="70"/>
      <c r="H28" s="70"/>
      <c r="I28" s="70"/>
      <c r="J28" s="70"/>
      <c r="K28" s="70"/>
      <c r="L28" s="70"/>
    </row>
    <row r="29" spans="1:12" ht="25" customHeight="1">
      <c r="B29" s="238" t="s">
        <v>175</v>
      </c>
      <c r="C29" s="238"/>
      <c r="D29" s="238"/>
      <c r="E29" s="238"/>
      <c r="F29" s="238"/>
      <c r="G29" s="71"/>
    </row>
    <row r="30" spans="1:12" ht="30" customHeight="1">
      <c r="B30" s="57"/>
      <c r="C30" s="57"/>
      <c r="D30" s="57"/>
      <c r="E30" s="57"/>
      <c r="F30" s="57"/>
      <c r="G30" s="71"/>
    </row>
    <row r="31" spans="1:12" s="127" customFormat="1" ht="30.75" customHeight="1">
      <c r="B31" s="198" t="s">
        <v>176</v>
      </c>
      <c r="C31" s="198"/>
      <c r="D31" s="198"/>
      <c r="E31" s="243" t="s">
        <v>177</v>
      </c>
      <c r="F31" s="243"/>
      <c r="G31" s="128"/>
    </row>
    <row r="32" spans="1:12" ht="30" customHeight="1">
      <c r="A32" s="34"/>
      <c r="B32" s="71"/>
      <c r="C32" s="71"/>
      <c r="D32" s="71"/>
      <c r="E32" s="71"/>
      <c r="F32" s="71"/>
      <c r="G32" s="71"/>
    </row>
    <row r="33" spans="1:7" ht="50" customHeight="1">
      <c r="B33" s="239" t="s">
        <v>112</v>
      </c>
      <c r="C33" s="239"/>
      <c r="D33" s="239"/>
      <c r="E33" s="239"/>
      <c r="F33" s="239"/>
      <c r="G33" s="71"/>
    </row>
    <row r="34" spans="1:7" ht="31" customHeight="1">
      <c r="A34" s="71"/>
    </row>
    <row r="35" spans="1:7" ht="31" customHeight="1">
      <c r="A35" s="69"/>
    </row>
    <row r="36" spans="1:7" ht="31" customHeight="1">
      <c r="A36" s="36"/>
      <c r="B36" s="36"/>
      <c r="C36" s="81"/>
      <c r="D36" s="81"/>
      <c r="E36" s="81"/>
    </row>
    <row r="37" spans="1:7" ht="31" customHeight="1">
      <c r="A37" s="27"/>
      <c r="B37" s="9"/>
      <c r="C37" s="82"/>
      <c r="D37" s="82"/>
      <c r="E37" s="82"/>
    </row>
    <row r="38" spans="1:7" ht="31" customHeight="1">
      <c r="A38" s="27"/>
      <c r="B38" s="9"/>
      <c r="C38" s="82"/>
      <c r="D38" s="82"/>
      <c r="E38" s="82"/>
    </row>
    <row r="39" spans="1:7" ht="31" customHeight="1">
      <c r="A39" s="27"/>
      <c r="B39" s="9"/>
      <c r="C39" s="82"/>
      <c r="D39" s="82"/>
      <c r="E39" s="82"/>
    </row>
    <row r="40" spans="1:7" ht="31" customHeight="1">
      <c r="A40" s="27"/>
      <c r="B40" s="9"/>
      <c r="C40" s="82"/>
      <c r="D40" s="82"/>
      <c r="E40" s="82"/>
    </row>
    <row r="41" spans="1:7" ht="31" customHeight="1">
      <c r="A41" s="27"/>
      <c r="B41" s="9"/>
      <c r="C41" s="82"/>
      <c r="D41" s="82"/>
      <c r="E41" s="82"/>
    </row>
    <row r="42" spans="1:7" ht="31" customHeight="1">
      <c r="A42" s="27"/>
      <c r="B42" s="9"/>
      <c r="C42" s="82"/>
      <c r="D42" s="82"/>
      <c r="E42" s="82"/>
    </row>
    <row r="43" spans="1:7" ht="31" customHeight="1">
      <c r="A43" s="27"/>
      <c r="B43" s="9"/>
      <c r="C43" s="82"/>
      <c r="D43" s="82"/>
      <c r="E43" s="82"/>
    </row>
    <row r="44" spans="1:7" ht="31" customHeight="1">
      <c r="A44" s="27"/>
      <c r="B44" s="9"/>
      <c r="C44" s="82"/>
      <c r="D44" s="82"/>
      <c r="E44" s="82"/>
    </row>
    <row r="45" spans="1:7" ht="31" customHeight="1">
      <c r="A45" s="27"/>
      <c r="B45" s="9"/>
      <c r="C45" s="82"/>
      <c r="D45" s="82"/>
      <c r="E45" s="82"/>
    </row>
    <row r="46" spans="1:7" ht="31" customHeight="1">
      <c r="A46" s="27"/>
      <c r="B46" s="9"/>
      <c r="C46" s="82"/>
      <c r="D46" s="82"/>
      <c r="E46" s="82"/>
    </row>
    <row r="47" spans="1:7" ht="31" customHeight="1">
      <c r="A47" s="27"/>
      <c r="B47" s="9"/>
      <c r="C47" s="82"/>
      <c r="D47" s="82"/>
      <c r="E47" s="82"/>
    </row>
    <row r="48" spans="1:7" ht="31" customHeight="1">
      <c r="A48" s="27"/>
      <c r="B48" s="9"/>
      <c r="C48" s="82"/>
      <c r="D48" s="82"/>
      <c r="E48" s="82"/>
    </row>
    <row r="49" spans="1:10" ht="31" customHeight="1">
      <c r="A49" s="27"/>
      <c r="B49" s="9"/>
      <c r="C49" s="82"/>
      <c r="D49" s="82"/>
      <c r="E49" s="82"/>
    </row>
    <row r="50" spans="1:10" ht="31" customHeight="1">
      <c r="A50" s="27"/>
      <c r="B50" s="9"/>
      <c r="C50" s="82"/>
      <c r="D50" s="82"/>
      <c r="E50" s="82"/>
    </row>
    <row r="51" spans="1:10" ht="31" customHeight="1">
      <c r="A51" s="27"/>
      <c r="B51" s="39"/>
      <c r="C51" s="82"/>
      <c r="D51" s="82"/>
      <c r="E51" s="82"/>
    </row>
    <row r="52" spans="1:10" ht="31" customHeight="1">
      <c r="A52" s="244"/>
      <c r="B52" s="244"/>
      <c r="C52" s="83"/>
      <c r="D52" s="83"/>
      <c r="E52" s="83"/>
    </row>
    <row r="53" spans="1:10" ht="31" customHeight="1">
      <c r="A53" s="84"/>
    </row>
    <row r="54" spans="1:10" ht="31" customHeight="1">
      <c r="A54" s="43"/>
    </row>
    <row r="55" spans="1:10" ht="31" customHeight="1">
      <c r="A55" s="32"/>
    </row>
    <row r="56" spans="1:10" ht="31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</row>
  </sheetData>
  <mergeCells count="11">
    <mergeCell ref="A52:B52"/>
    <mergeCell ref="B6:F6"/>
    <mergeCell ref="B5:F5"/>
    <mergeCell ref="B24:C24"/>
    <mergeCell ref="B26:F26"/>
    <mergeCell ref="B29:F29"/>
    <mergeCell ref="B33:F33"/>
    <mergeCell ref="E2:F2"/>
    <mergeCell ref="B27:F27"/>
    <mergeCell ref="B28:F28"/>
    <mergeCell ref="E31:F31"/>
  </mergeCells>
  <phoneticPr fontId="0" type="noConversion"/>
  <hyperlinks>
    <hyperlink ref="B33" location="Índice!A1" display="Volver al índice"/>
    <hyperlink ref="E31" location="'4'!A1" display="Siguiente   "/>
    <hyperlink ref="B31" location="'2'!A1" display="  Atrás "/>
  </hyperlinks>
  <pageMargins left="0.70000000000000007" right="0.70000000000000007" top="0.95000000000000007" bottom="0.75000000000000011" header="0.30000000000000004" footer="0.30000000000000004"/>
  <pageSetup paperSize="9" scale="55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61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05"/>
  <sheetViews>
    <sheetView showGridLines="0" workbookViewId="0"/>
  </sheetViews>
  <sheetFormatPr baseColWidth="10" defaultColWidth="12.83203125" defaultRowHeight="31" customHeight="1" x14ac:dyDescent="0"/>
  <cols>
    <col min="1" max="1" width="12.83203125" style="3"/>
    <col min="2" max="2" width="76.33203125" style="3" customWidth="1"/>
    <col min="3" max="3" width="21.33203125" style="3" customWidth="1"/>
    <col min="4" max="4" width="15.83203125" style="3" customWidth="1"/>
    <col min="5" max="5" width="18.6640625" style="3" customWidth="1"/>
    <col min="6" max="6" width="23.83203125" style="3" customWidth="1"/>
    <col min="7" max="7" width="19.83203125" style="3" customWidth="1"/>
    <col min="8" max="8" width="16.83203125" style="3" customWidth="1"/>
    <col min="9" max="16384" width="12.83203125" style="3"/>
  </cols>
  <sheetData>
    <row r="1" spans="1:14" s="120" customFormat="1" ht="30.75" customHeight="1"/>
    <row r="2" spans="1:14" s="120" customFormat="1" ht="62" customHeight="1">
      <c r="A2" s="121"/>
      <c r="B2" s="121"/>
      <c r="C2" s="121"/>
      <c r="D2" s="121"/>
      <c r="G2" s="220" t="s">
        <v>181</v>
      </c>
      <c r="H2" s="220"/>
      <c r="I2" s="122"/>
    </row>
    <row r="3" spans="1:14" s="120" customFormat="1" ht="30.75" customHeight="1">
      <c r="A3" s="121"/>
      <c r="B3" s="121"/>
      <c r="C3" s="121"/>
      <c r="H3" s="123"/>
      <c r="I3" s="123"/>
      <c r="J3" s="123"/>
      <c r="K3" s="123"/>
    </row>
    <row r="5" spans="1:14" s="125" customFormat="1" ht="60" customHeight="1">
      <c r="A5" s="124"/>
      <c r="B5" s="251" t="s">
        <v>78</v>
      </c>
      <c r="C5" s="251"/>
      <c r="D5" s="252"/>
      <c r="E5" s="252"/>
      <c r="F5" s="252"/>
      <c r="G5" s="252"/>
      <c r="H5" s="252"/>
    </row>
    <row r="6" spans="1:14" ht="31" customHeight="1">
      <c r="A6" s="28"/>
      <c r="B6" s="234" t="s">
        <v>171</v>
      </c>
      <c r="C6" s="235"/>
      <c r="D6" s="235"/>
      <c r="E6" s="235"/>
      <c r="F6" s="235"/>
      <c r="G6" s="235"/>
      <c r="H6" s="235"/>
    </row>
    <row r="7" spans="1:14" ht="31" customHeight="1">
      <c r="A7" s="28"/>
      <c r="B7" s="85"/>
      <c r="C7" s="56"/>
      <c r="D7" s="56"/>
      <c r="E7" s="56"/>
      <c r="F7" s="56"/>
      <c r="G7" s="56"/>
      <c r="H7" s="56"/>
    </row>
    <row r="8" spans="1:14" ht="31" customHeight="1">
      <c r="A8" s="26"/>
      <c r="B8" s="250" t="s">
        <v>79</v>
      </c>
      <c r="C8" s="250" t="s">
        <v>101</v>
      </c>
      <c r="D8" s="250"/>
      <c r="E8" s="250"/>
      <c r="F8" s="250" t="s">
        <v>102</v>
      </c>
      <c r="G8" s="250"/>
      <c r="H8" s="250"/>
      <c r="I8" s="29"/>
      <c r="J8" s="29"/>
      <c r="K8" s="29"/>
      <c r="L8" s="29"/>
      <c r="M8" s="29"/>
      <c r="N8" s="29"/>
    </row>
    <row r="9" spans="1:14" ht="31" customHeight="1">
      <c r="A9" s="26"/>
      <c r="B9" s="250"/>
      <c r="C9" s="153" t="s">
        <v>71</v>
      </c>
      <c r="D9" s="153" t="s">
        <v>61</v>
      </c>
      <c r="E9" s="153" t="s">
        <v>22</v>
      </c>
      <c r="F9" s="153" t="s">
        <v>71</v>
      </c>
      <c r="G9" s="153" t="s">
        <v>61</v>
      </c>
      <c r="H9" s="153" t="s">
        <v>22</v>
      </c>
    </row>
    <row r="10" spans="1:14" ht="31" customHeight="1">
      <c r="A10" s="26"/>
      <c r="B10" s="136" t="s">
        <v>129</v>
      </c>
      <c r="C10" s="118" t="s">
        <v>4</v>
      </c>
      <c r="D10" s="118" t="s">
        <v>64</v>
      </c>
      <c r="E10" s="137">
        <v>16700</v>
      </c>
      <c r="F10" s="116" t="s">
        <v>19</v>
      </c>
      <c r="G10" s="116" t="s">
        <v>68</v>
      </c>
      <c r="H10" s="137">
        <v>529</v>
      </c>
      <c r="I10" s="2"/>
    </row>
    <row r="11" spans="1:14" ht="31" customHeight="1">
      <c r="A11" s="26"/>
      <c r="B11" s="146" t="s">
        <v>130</v>
      </c>
      <c r="C11" s="47" t="s">
        <v>4</v>
      </c>
      <c r="D11" s="47" t="s">
        <v>64</v>
      </c>
      <c r="E11" s="149">
        <v>3883</v>
      </c>
      <c r="F11" s="117" t="s">
        <v>19</v>
      </c>
      <c r="G11" s="117" t="s">
        <v>68</v>
      </c>
      <c r="H11" s="149">
        <v>196</v>
      </c>
      <c r="I11" s="2"/>
    </row>
    <row r="12" spans="1:14" ht="31" customHeight="1">
      <c r="A12" s="26"/>
      <c r="B12" s="136" t="s">
        <v>23</v>
      </c>
      <c r="C12" s="118" t="s">
        <v>6</v>
      </c>
      <c r="D12" s="118" t="s">
        <v>66</v>
      </c>
      <c r="E12" s="137">
        <v>19239910</v>
      </c>
      <c r="F12" s="116" t="s">
        <v>13</v>
      </c>
      <c r="G12" s="116" t="s">
        <v>69</v>
      </c>
      <c r="H12" s="137">
        <v>1286887</v>
      </c>
      <c r="I12" s="2"/>
    </row>
    <row r="13" spans="1:14" ht="31" customHeight="1">
      <c r="A13" s="26"/>
      <c r="B13" s="146" t="s">
        <v>17</v>
      </c>
      <c r="C13" s="47" t="s">
        <v>6</v>
      </c>
      <c r="D13" s="47" t="s">
        <v>66</v>
      </c>
      <c r="E13" s="149">
        <v>13441581</v>
      </c>
      <c r="F13" s="117" t="s">
        <v>9</v>
      </c>
      <c r="G13" s="117" t="s">
        <v>66</v>
      </c>
      <c r="H13" s="149">
        <v>557071</v>
      </c>
      <c r="I13" s="2"/>
    </row>
    <row r="14" spans="1:14" ht="31" customHeight="1">
      <c r="A14" s="26"/>
      <c r="B14" s="136" t="s">
        <v>103</v>
      </c>
      <c r="C14" s="118" t="s">
        <v>5</v>
      </c>
      <c r="D14" s="118" t="s">
        <v>65</v>
      </c>
      <c r="E14" s="138">
        <v>316.3</v>
      </c>
      <c r="F14" s="132" t="s">
        <v>6</v>
      </c>
      <c r="G14" s="132" t="s">
        <v>66</v>
      </c>
      <c r="H14" s="138">
        <v>125.2</v>
      </c>
      <c r="I14" s="2"/>
    </row>
    <row r="15" spans="1:14" ht="31" customHeight="1">
      <c r="A15" s="26"/>
      <c r="B15" s="146" t="s">
        <v>24</v>
      </c>
      <c r="C15" s="47" t="s">
        <v>6</v>
      </c>
      <c r="D15" s="47" t="s">
        <v>66</v>
      </c>
      <c r="E15" s="149">
        <v>63726</v>
      </c>
      <c r="F15" s="117" t="s">
        <v>9</v>
      </c>
      <c r="G15" s="117" t="s">
        <v>66</v>
      </c>
      <c r="H15" s="149">
        <v>2647</v>
      </c>
      <c r="I15" s="2"/>
    </row>
    <row r="16" spans="1:14" ht="31" customHeight="1">
      <c r="A16" s="26"/>
      <c r="B16" s="136" t="s">
        <v>25</v>
      </c>
      <c r="C16" s="118" t="s">
        <v>15</v>
      </c>
      <c r="D16" s="118" t="s">
        <v>62</v>
      </c>
      <c r="E16" s="137">
        <v>7562</v>
      </c>
      <c r="F16" s="116" t="s">
        <v>13</v>
      </c>
      <c r="G16" s="116" t="s">
        <v>69</v>
      </c>
      <c r="H16" s="137">
        <v>415</v>
      </c>
      <c r="I16" s="2"/>
    </row>
    <row r="17" spans="1:9" ht="31" customHeight="1">
      <c r="A17" s="26"/>
      <c r="B17" s="146" t="s">
        <v>143</v>
      </c>
      <c r="C17" s="47" t="s">
        <v>4</v>
      </c>
      <c r="D17" s="47" t="s">
        <v>64</v>
      </c>
      <c r="E17" s="147">
        <v>835.4</v>
      </c>
      <c r="F17" s="148" t="s">
        <v>13</v>
      </c>
      <c r="G17" s="148" t="s">
        <v>69</v>
      </c>
      <c r="H17" s="147">
        <v>5</v>
      </c>
      <c r="I17" s="2"/>
    </row>
    <row r="18" spans="1:9" ht="31" customHeight="1">
      <c r="A18" s="26"/>
      <c r="B18" s="139" t="s">
        <v>142</v>
      </c>
      <c r="C18" s="118" t="s">
        <v>6</v>
      </c>
      <c r="D18" s="118" t="s">
        <v>66</v>
      </c>
      <c r="E18" s="138">
        <v>200</v>
      </c>
      <c r="F18" s="132" t="s">
        <v>20</v>
      </c>
      <c r="G18" s="132" t="s">
        <v>62</v>
      </c>
      <c r="H18" s="138">
        <v>42</v>
      </c>
      <c r="I18" s="2"/>
    </row>
    <row r="19" spans="1:9" ht="31" customHeight="1">
      <c r="A19" s="26"/>
      <c r="B19" s="146" t="s">
        <v>141</v>
      </c>
      <c r="C19" s="47" t="s">
        <v>18</v>
      </c>
      <c r="D19" s="47" t="s">
        <v>63</v>
      </c>
      <c r="E19" s="147">
        <v>84.7</v>
      </c>
      <c r="F19" s="148" t="s">
        <v>3</v>
      </c>
      <c r="G19" s="148" t="s">
        <v>62</v>
      </c>
      <c r="H19" s="147">
        <v>6.5</v>
      </c>
      <c r="I19" s="2"/>
    </row>
    <row r="20" spans="1:9" ht="31" customHeight="1">
      <c r="A20" s="26"/>
      <c r="B20" s="136" t="s">
        <v>140</v>
      </c>
      <c r="C20" s="118" t="s">
        <v>18</v>
      </c>
      <c r="D20" s="118" t="s">
        <v>63</v>
      </c>
      <c r="E20" s="138">
        <v>291.3</v>
      </c>
      <c r="F20" s="132" t="s">
        <v>19</v>
      </c>
      <c r="G20" s="132" t="s">
        <v>68</v>
      </c>
      <c r="H20" s="138">
        <v>8.4</v>
      </c>
      <c r="I20" s="2"/>
    </row>
    <row r="21" spans="1:9" ht="31" customHeight="1">
      <c r="A21" s="26"/>
      <c r="B21" s="146" t="s">
        <v>26</v>
      </c>
      <c r="C21" s="47" t="s">
        <v>6</v>
      </c>
      <c r="D21" s="47" t="s">
        <v>66</v>
      </c>
      <c r="E21" s="149">
        <v>5592293</v>
      </c>
      <c r="F21" s="117" t="s">
        <v>9</v>
      </c>
      <c r="G21" s="117" t="s">
        <v>66</v>
      </c>
      <c r="H21" s="147">
        <v>185981</v>
      </c>
      <c r="I21" s="86"/>
    </row>
    <row r="22" spans="1:9" ht="31" customHeight="1">
      <c r="A22" s="26"/>
      <c r="B22" s="136" t="s">
        <v>27</v>
      </c>
      <c r="C22" s="118" t="s">
        <v>15</v>
      </c>
      <c r="D22" s="118" t="s">
        <v>62</v>
      </c>
      <c r="E22" s="137">
        <v>652293</v>
      </c>
      <c r="F22" s="116" t="s">
        <v>5</v>
      </c>
      <c r="G22" s="116" t="s">
        <v>65</v>
      </c>
      <c r="H22" s="138">
        <v>9700</v>
      </c>
      <c r="I22" s="86"/>
    </row>
    <row r="23" spans="1:9" ht="31" customHeight="1">
      <c r="A23" s="26"/>
      <c r="B23" s="146" t="s">
        <v>28</v>
      </c>
      <c r="C23" s="47" t="s">
        <v>6</v>
      </c>
      <c r="D23" s="47" t="s">
        <v>66</v>
      </c>
      <c r="E23" s="149">
        <v>182998</v>
      </c>
      <c r="F23" s="117" t="s">
        <v>19</v>
      </c>
      <c r="G23" s="117" t="s">
        <v>68</v>
      </c>
      <c r="H23" s="147">
        <v>3072</v>
      </c>
      <c r="I23" s="86"/>
    </row>
    <row r="24" spans="1:9" ht="31" customHeight="1">
      <c r="A24" s="26"/>
      <c r="B24" s="136" t="s">
        <v>29</v>
      </c>
      <c r="C24" s="118" t="s">
        <v>4</v>
      </c>
      <c r="D24" s="118" t="s">
        <v>64</v>
      </c>
      <c r="E24" s="137">
        <v>15585</v>
      </c>
      <c r="F24" s="116" t="s">
        <v>13</v>
      </c>
      <c r="G24" s="116" t="s">
        <v>69</v>
      </c>
      <c r="H24" s="138">
        <v>1197</v>
      </c>
      <c r="I24" s="86"/>
    </row>
    <row r="25" spans="1:9" ht="31" customHeight="1">
      <c r="A25" s="26"/>
      <c r="B25" s="146" t="s">
        <v>139</v>
      </c>
      <c r="C25" s="47" t="s">
        <v>6</v>
      </c>
      <c r="D25" s="47" t="s">
        <v>66</v>
      </c>
      <c r="E25" s="149">
        <v>45996</v>
      </c>
      <c r="F25" s="117" t="s">
        <v>19</v>
      </c>
      <c r="G25" s="117" t="s">
        <v>68</v>
      </c>
      <c r="H25" s="147">
        <v>43</v>
      </c>
      <c r="I25" s="86"/>
    </row>
    <row r="26" spans="1:9" ht="31" customHeight="1">
      <c r="A26" s="26"/>
      <c r="B26" s="136" t="s">
        <v>138</v>
      </c>
      <c r="C26" s="118" t="s">
        <v>4</v>
      </c>
      <c r="D26" s="118" t="s">
        <v>64</v>
      </c>
      <c r="E26" s="137">
        <v>1207</v>
      </c>
      <c r="F26" s="116" t="s">
        <v>19</v>
      </c>
      <c r="G26" s="116" t="s">
        <v>68</v>
      </c>
      <c r="H26" s="138">
        <v>2</v>
      </c>
      <c r="I26" s="86"/>
    </row>
    <row r="27" spans="1:9" ht="31" customHeight="1">
      <c r="A27" s="26"/>
      <c r="B27" s="146" t="s">
        <v>137</v>
      </c>
      <c r="C27" s="47" t="s">
        <v>6</v>
      </c>
      <c r="D27" s="47" t="s">
        <v>66</v>
      </c>
      <c r="E27" s="149">
        <v>2136</v>
      </c>
      <c r="F27" s="117" t="s">
        <v>20</v>
      </c>
      <c r="G27" s="117" t="s">
        <v>62</v>
      </c>
      <c r="H27" s="147">
        <v>182</v>
      </c>
      <c r="I27" s="86"/>
    </row>
    <row r="28" spans="1:9" ht="31" customHeight="1">
      <c r="A28" s="26"/>
      <c r="B28" s="136" t="s">
        <v>30</v>
      </c>
      <c r="C28" s="118" t="s">
        <v>6</v>
      </c>
      <c r="D28" s="118" t="s">
        <v>66</v>
      </c>
      <c r="E28" s="137">
        <v>361306</v>
      </c>
      <c r="F28" s="116" t="s">
        <v>13</v>
      </c>
      <c r="G28" s="116" t="s">
        <v>69</v>
      </c>
      <c r="H28" s="138">
        <v>2567</v>
      </c>
      <c r="I28" s="86"/>
    </row>
    <row r="29" spans="1:9" ht="31" customHeight="1">
      <c r="A29" s="26"/>
      <c r="B29" s="146" t="s">
        <v>31</v>
      </c>
      <c r="C29" s="47" t="s">
        <v>6</v>
      </c>
      <c r="D29" s="47" t="s">
        <v>66</v>
      </c>
      <c r="E29" s="149">
        <v>3101692</v>
      </c>
      <c r="F29" s="117" t="s">
        <v>13</v>
      </c>
      <c r="G29" s="117" t="s">
        <v>69</v>
      </c>
      <c r="H29" s="147">
        <v>96285</v>
      </c>
      <c r="I29" s="86"/>
    </row>
    <row r="30" spans="1:9" ht="31" customHeight="1">
      <c r="A30" s="26"/>
      <c r="B30" s="136" t="s">
        <v>104</v>
      </c>
      <c r="C30" s="118" t="s">
        <v>6</v>
      </c>
      <c r="D30" s="118" t="s">
        <v>66</v>
      </c>
      <c r="E30" s="137">
        <v>22765</v>
      </c>
      <c r="F30" s="116" t="s">
        <v>13</v>
      </c>
      <c r="G30" s="116" t="s">
        <v>69</v>
      </c>
      <c r="H30" s="137">
        <v>21</v>
      </c>
      <c r="I30" s="86"/>
    </row>
    <row r="31" spans="1:9" ht="31" customHeight="1">
      <c r="A31" s="26"/>
      <c r="B31" s="146" t="s">
        <v>32</v>
      </c>
      <c r="C31" s="47" t="s">
        <v>6</v>
      </c>
      <c r="D31" s="47" t="s">
        <v>66</v>
      </c>
      <c r="E31" s="149">
        <v>25121200</v>
      </c>
      <c r="F31" s="117" t="s">
        <v>13</v>
      </c>
      <c r="G31" s="117" t="s">
        <v>69</v>
      </c>
      <c r="H31" s="149">
        <v>650834</v>
      </c>
      <c r="I31" s="86"/>
    </row>
    <row r="32" spans="1:9" ht="31" customHeight="1">
      <c r="A32" s="26"/>
      <c r="B32" s="136" t="s">
        <v>33</v>
      </c>
      <c r="C32" s="118" t="s">
        <v>4</v>
      </c>
      <c r="D32" s="118" t="s">
        <v>64</v>
      </c>
      <c r="E32" s="137">
        <v>13221200</v>
      </c>
      <c r="F32" s="116" t="s">
        <v>19</v>
      </c>
      <c r="G32" s="116" t="s">
        <v>68</v>
      </c>
      <c r="H32" s="137">
        <v>397000</v>
      </c>
      <c r="I32" s="86"/>
    </row>
    <row r="33" spans="1:9" ht="31" customHeight="1">
      <c r="A33" s="26"/>
      <c r="B33" s="146" t="s">
        <v>34</v>
      </c>
      <c r="C33" s="47" t="s">
        <v>15</v>
      </c>
      <c r="D33" s="47" t="s">
        <v>62</v>
      </c>
      <c r="E33" s="149">
        <v>12300000</v>
      </c>
      <c r="F33" s="117" t="s">
        <v>13</v>
      </c>
      <c r="G33" s="117" t="s">
        <v>69</v>
      </c>
      <c r="H33" s="149">
        <v>375000</v>
      </c>
      <c r="I33" s="86"/>
    </row>
    <row r="34" spans="1:9" ht="31" customHeight="1">
      <c r="A34" s="26"/>
      <c r="B34" s="136" t="s">
        <v>105</v>
      </c>
      <c r="C34" s="118" t="s">
        <v>11</v>
      </c>
      <c r="D34" s="118" t="s">
        <v>62</v>
      </c>
      <c r="E34" s="138">
        <v>1.43</v>
      </c>
      <c r="F34" s="132" t="s">
        <v>5</v>
      </c>
      <c r="G34" s="132" t="s">
        <v>65</v>
      </c>
      <c r="H34" s="138">
        <v>0.19</v>
      </c>
      <c r="I34" s="2"/>
    </row>
    <row r="35" spans="1:9" ht="31" customHeight="1">
      <c r="A35" s="26"/>
      <c r="B35" s="146" t="s">
        <v>106</v>
      </c>
      <c r="C35" s="47" t="s">
        <v>14</v>
      </c>
      <c r="D35" s="47" t="s">
        <v>70</v>
      </c>
      <c r="E35" s="147">
        <v>1.18</v>
      </c>
      <c r="F35" s="148" t="s">
        <v>5</v>
      </c>
      <c r="G35" s="148" t="s">
        <v>65</v>
      </c>
      <c r="H35" s="147">
        <v>0.11</v>
      </c>
      <c r="I35" s="2"/>
    </row>
    <row r="36" spans="1:9" ht="31" customHeight="1">
      <c r="A36" s="9"/>
      <c r="B36" s="136" t="s">
        <v>35</v>
      </c>
      <c r="C36" s="118" t="s">
        <v>6</v>
      </c>
      <c r="D36" s="118" t="s">
        <v>66</v>
      </c>
      <c r="E36" s="138">
        <v>13832187</v>
      </c>
      <c r="F36" s="132" t="s">
        <v>13</v>
      </c>
      <c r="G36" s="132" t="s">
        <v>69</v>
      </c>
      <c r="H36" s="138">
        <v>224508</v>
      </c>
      <c r="I36" s="2"/>
    </row>
    <row r="37" spans="1:9" ht="31" customHeight="1">
      <c r="A37" s="26"/>
      <c r="B37" s="146" t="s">
        <v>36</v>
      </c>
      <c r="C37" s="47" t="s">
        <v>6</v>
      </c>
      <c r="D37" s="47" t="s">
        <v>66</v>
      </c>
      <c r="E37" s="147">
        <v>100537064</v>
      </c>
      <c r="F37" s="148" t="s">
        <v>19</v>
      </c>
      <c r="G37" s="148" t="s">
        <v>68</v>
      </c>
      <c r="H37" s="147">
        <v>3321960</v>
      </c>
      <c r="I37" s="2"/>
    </row>
    <row r="38" spans="1:9" ht="31" customHeight="1">
      <c r="A38" s="26"/>
      <c r="B38" s="136" t="s">
        <v>37</v>
      </c>
      <c r="C38" s="118" t="s">
        <v>6</v>
      </c>
      <c r="D38" s="118" t="s">
        <v>66</v>
      </c>
      <c r="E38" s="138">
        <v>18821882</v>
      </c>
      <c r="F38" s="132" t="s">
        <v>19</v>
      </c>
      <c r="G38" s="132" t="s">
        <v>68</v>
      </c>
      <c r="H38" s="138">
        <v>595542</v>
      </c>
      <c r="I38" s="2"/>
    </row>
    <row r="39" spans="1:9" ht="31" customHeight="1">
      <c r="A39" s="26"/>
      <c r="B39" s="146" t="s">
        <v>38</v>
      </c>
      <c r="C39" s="47" t="s">
        <v>4</v>
      </c>
      <c r="D39" s="47" t="s">
        <v>64</v>
      </c>
      <c r="E39" s="147">
        <v>7388290</v>
      </c>
      <c r="F39" s="148" t="s">
        <v>19</v>
      </c>
      <c r="G39" s="148" t="s">
        <v>68</v>
      </c>
      <c r="H39" s="147">
        <v>154737</v>
      </c>
      <c r="I39" s="2"/>
    </row>
    <row r="40" spans="1:9" ht="31" customHeight="1">
      <c r="A40" s="26"/>
      <c r="B40" s="140" t="s">
        <v>39</v>
      </c>
      <c r="C40" s="118" t="s">
        <v>15</v>
      </c>
      <c r="D40" s="118" t="s">
        <v>62</v>
      </c>
      <c r="E40" s="138">
        <v>3221850</v>
      </c>
      <c r="F40" s="132" t="s">
        <v>13</v>
      </c>
      <c r="G40" s="132" t="s">
        <v>69</v>
      </c>
      <c r="H40" s="138">
        <v>93750</v>
      </c>
      <c r="I40" s="2"/>
    </row>
    <row r="41" spans="1:9" ht="31" customHeight="1">
      <c r="A41" s="26"/>
      <c r="B41" s="146" t="s">
        <v>107</v>
      </c>
      <c r="C41" s="47" t="s">
        <v>15</v>
      </c>
      <c r="D41" s="47" t="s">
        <v>62</v>
      </c>
      <c r="E41" s="147">
        <v>14775</v>
      </c>
      <c r="F41" s="148" t="s">
        <v>9</v>
      </c>
      <c r="G41" s="148" t="s">
        <v>66</v>
      </c>
      <c r="H41" s="147">
        <v>311</v>
      </c>
      <c r="I41" s="2"/>
    </row>
    <row r="42" spans="1:9" ht="31" customHeight="1">
      <c r="A42" s="26"/>
      <c r="B42" s="136" t="s">
        <v>108</v>
      </c>
      <c r="C42" s="118" t="s">
        <v>6</v>
      </c>
      <c r="D42" s="118" t="s">
        <v>66</v>
      </c>
      <c r="E42" s="138">
        <v>3139</v>
      </c>
      <c r="F42" s="132" t="s">
        <v>13</v>
      </c>
      <c r="G42" s="132" t="s">
        <v>69</v>
      </c>
      <c r="H42" s="138">
        <v>68</v>
      </c>
      <c r="I42" s="2"/>
    </row>
    <row r="43" spans="1:9" ht="31" customHeight="1">
      <c r="A43" s="26"/>
      <c r="B43" s="146" t="s">
        <v>40</v>
      </c>
      <c r="C43" s="47" t="s">
        <v>4</v>
      </c>
      <c r="D43" s="47" t="s">
        <v>64</v>
      </c>
      <c r="E43" s="147">
        <v>2947.8</v>
      </c>
      <c r="F43" s="148" t="s">
        <v>19</v>
      </c>
      <c r="G43" s="148" t="s">
        <v>68</v>
      </c>
      <c r="H43" s="147">
        <v>110.8</v>
      </c>
      <c r="I43" s="2"/>
    </row>
    <row r="44" spans="1:9" ht="31" customHeight="1">
      <c r="A44" s="26"/>
      <c r="B44" s="136" t="s">
        <v>41</v>
      </c>
      <c r="C44" s="118" t="s">
        <v>4</v>
      </c>
      <c r="D44" s="118" t="s">
        <v>64</v>
      </c>
      <c r="E44" s="138">
        <v>8112.8</v>
      </c>
      <c r="F44" s="132" t="s">
        <v>19</v>
      </c>
      <c r="G44" s="132" t="s">
        <v>68</v>
      </c>
      <c r="H44" s="138">
        <v>165.7</v>
      </c>
      <c r="I44" s="2"/>
    </row>
    <row r="45" spans="1:9" ht="31" customHeight="1">
      <c r="A45" s="26"/>
      <c r="B45" s="146" t="s">
        <v>42</v>
      </c>
      <c r="C45" s="47" t="s">
        <v>4</v>
      </c>
      <c r="D45" s="47" t="s">
        <v>64</v>
      </c>
      <c r="E45" s="147">
        <v>11060.6</v>
      </c>
      <c r="F45" s="148" t="s">
        <v>19</v>
      </c>
      <c r="G45" s="148" t="s">
        <v>68</v>
      </c>
      <c r="H45" s="147">
        <v>276.5</v>
      </c>
      <c r="I45" s="2"/>
    </row>
    <row r="46" spans="1:9" ht="31" customHeight="1">
      <c r="A46" s="26"/>
      <c r="B46" s="136" t="s">
        <v>43</v>
      </c>
      <c r="C46" s="118" t="s">
        <v>6</v>
      </c>
      <c r="D46" s="118" t="s">
        <v>66</v>
      </c>
      <c r="E46" s="138">
        <v>3045</v>
      </c>
      <c r="F46" s="132" t="s">
        <v>19</v>
      </c>
      <c r="G46" s="132" t="s">
        <v>68</v>
      </c>
      <c r="H46" s="138">
        <v>68</v>
      </c>
      <c r="I46" s="2"/>
    </row>
    <row r="47" spans="1:9" ht="31" customHeight="1">
      <c r="A47" s="26"/>
      <c r="B47" s="146" t="s">
        <v>44</v>
      </c>
      <c r="C47" s="47" t="s">
        <v>6</v>
      </c>
      <c r="D47" s="47" t="s">
        <v>66</v>
      </c>
      <c r="E47" s="147">
        <v>25558</v>
      </c>
      <c r="F47" s="148" t="s">
        <v>19</v>
      </c>
      <c r="G47" s="148" t="s">
        <v>68</v>
      </c>
      <c r="H47" s="147">
        <v>886</v>
      </c>
      <c r="I47" s="2"/>
    </row>
    <row r="48" spans="1:9" ht="31" customHeight="1">
      <c r="A48" s="26"/>
      <c r="B48" s="136" t="s">
        <v>109</v>
      </c>
      <c r="C48" s="118" t="s">
        <v>4</v>
      </c>
      <c r="D48" s="118" t="s">
        <v>64</v>
      </c>
      <c r="E48" s="138">
        <v>27381</v>
      </c>
      <c r="F48" s="132" t="s">
        <v>9</v>
      </c>
      <c r="G48" s="132" t="s">
        <v>66</v>
      </c>
      <c r="H48" s="138">
        <v>698</v>
      </c>
      <c r="I48" s="2"/>
    </row>
    <row r="49" spans="1:11" ht="31" customHeight="1">
      <c r="A49" s="87"/>
      <c r="B49" s="146" t="s">
        <v>136</v>
      </c>
      <c r="C49" s="47" t="s">
        <v>4</v>
      </c>
      <c r="D49" s="47" t="s">
        <v>64</v>
      </c>
      <c r="E49" s="147">
        <v>37232</v>
      </c>
      <c r="F49" s="148" t="s">
        <v>13</v>
      </c>
      <c r="G49" s="148" t="s">
        <v>69</v>
      </c>
      <c r="H49" s="147">
        <v>150</v>
      </c>
      <c r="I49" s="2"/>
    </row>
    <row r="50" spans="1:11" ht="31" customHeight="1">
      <c r="A50" s="26"/>
      <c r="B50" s="136" t="s">
        <v>110</v>
      </c>
      <c r="C50" s="118" t="s">
        <v>15</v>
      </c>
      <c r="D50" s="118" t="s">
        <v>62</v>
      </c>
      <c r="E50" s="138">
        <v>8046</v>
      </c>
      <c r="F50" s="132" t="s">
        <v>13</v>
      </c>
      <c r="G50" s="132" t="s">
        <v>69</v>
      </c>
      <c r="H50" s="138">
        <v>104</v>
      </c>
      <c r="I50" s="2"/>
    </row>
    <row r="51" spans="1:11" ht="31" customHeight="1">
      <c r="B51" s="146" t="s">
        <v>111</v>
      </c>
      <c r="C51" s="47" t="s">
        <v>15</v>
      </c>
      <c r="D51" s="47" t="s">
        <v>62</v>
      </c>
      <c r="E51" s="147">
        <v>95863</v>
      </c>
      <c r="F51" s="148" t="s">
        <v>9</v>
      </c>
      <c r="G51" s="148" t="s">
        <v>66</v>
      </c>
      <c r="H51" s="147">
        <v>1866</v>
      </c>
      <c r="I51" s="2"/>
    </row>
    <row r="52" spans="1:11" ht="31" customHeight="1">
      <c r="A52" s="88"/>
      <c r="B52" s="88"/>
      <c r="F52" s="89"/>
    </row>
    <row r="53" spans="1:11" ht="31" customHeight="1">
      <c r="B53" s="236" t="s">
        <v>135</v>
      </c>
      <c r="C53" s="247"/>
      <c r="D53" s="247"/>
      <c r="E53" s="247"/>
      <c r="F53" s="247"/>
      <c r="G53" s="247"/>
      <c r="H53" s="247"/>
    </row>
    <row r="54" spans="1:11" ht="31" customHeight="1">
      <c r="B54" s="248" t="s">
        <v>172</v>
      </c>
      <c r="C54" s="248"/>
      <c r="D54" s="248"/>
      <c r="E54" s="248"/>
      <c r="F54" s="248"/>
      <c r="G54" s="248"/>
      <c r="H54" s="248"/>
    </row>
    <row r="55" spans="1:11" ht="31" customHeight="1">
      <c r="B55" s="104"/>
      <c r="C55" s="104"/>
      <c r="D55" s="104"/>
      <c r="E55" s="104"/>
      <c r="F55" s="104"/>
      <c r="G55" s="104"/>
      <c r="H55" s="104"/>
    </row>
    <row r="56" spans="1:11" s="127" customFormat="1" ht="30.75" customHeight="1">
      <c r="B56" s="198" t="s">
        <v>162</v>
      </c>
      <c r="C56" s="198"/>
      <c r="D56" s="198"/>
      <c r="E56" s="198"/>
      <c r="F56" s="198"/>
      <c r="G56" s="249" t="s">
        <v>173</v>
      </c>
      <c r="H56" s="249"/>
    </row>
    <row r="57" spans="1:11" s="127" customFormat="1" ht="30.75" customHeight="1">
      <c r="B57" s="128"/>
      <c r="C57" s="128"/>
      <c r="D57" s="128"/>
      <c r="E57" s="128"/>
      <c r="F57" s="128"/>
      <c r="G57" s="128"/>
      <c r="K57" s="128"/>
    </row>
    <row r="58" spans="1:11" ht="50" customHeight="1">
      <c r="B58" s="239" t="s">
        <v>112</v>
      </c>
      <c r="C58" s="239"/>
      <c r="D58" s="239"/>
      <c r="E58" s="239"/>
      <c r="F58" s="239"/>
      <c r="G58" s="239"/>
      <c r="H58" s="239"/>
    </row>
    <row r="59" spans="1:11" ht="31" customHeight="1">
      <c r="A59" s="218"/>
      <c r="B59" s="218"/>
      <c r="C59" s="218"/>
      <c r="D59" s="218"/>
      <c r="E59" s="218"/>
      <c r="F59" s="218"/>
      <c r="G59" s="218"/>
    </row>
    <row r="60" spans="1:11" ht="31" customHeight="1">
      <c r="A60" s="253"/>
      <c r="B60" s="6"/>
      <c r="C60" s="6"/>
      <c r="D60" s="6"/>
      <c r="E60" s="90"/>
      <c r="F60" s="6"/>
      <c r="G60" s="6"/>
    </row>
    <row r="61" spans="1:11" ht="31" customHeight="1">
      <c r="A61" s="91"/>
      <c r="B61" s="92"/>
      <c r="C61" s="92"/>
      <c r="D61" s="93"/>
      <c r="E61" s="94"/>
      <c r="F61" s="95"/>
      <c r="G61" s="93"/>
    </row>
    <row r="62" spans="1:11" ht="31" customHeight="1">
      <c r="A62" s="91"/>
      <c r="B62" s="92"/>
      <c r="C62" s="92"/>
      <c r="D62" s="93"/>
      <c r="E62" s="94"/>
      <c r="F62" s="95"/>
      <c r="G62" s="93"/>
    </row>
    <row r="63" spans="1:11" ht="31" customHeight="1">
      <c r="A63" s="91"/>
      <c r="B63" s="92"/>
      <c r="C63" s="92"/>
      <c r="D63" s="93"/>
      <c r="E63" s="94"/>
      <c r="F63" s="95"/>
      <c r="G63" s="93"/>
    </row>
    <row r="64" spans="1:11" ht="31" customHeight="1">
      <c r="A64" s="91"/>
      <c r="B64" s="92"/>
      <c r="C64" s="92"/>
      <c r="D64" s="93"/>
      <c r="E64" s="94"/>
      <c r="F64" s="95"/>
      <c r="G64" s="93"/>
    </row>
    <row r="65" spans="1:7" ht="31" customHeight="1">
      <c r="A65" s="91"/>
      <c r="B65" s="92"/>
      <c r="C65" s="92"/>
      <c r="D65" s="96"/>
      <c r="E65" s="97"/>
      <c r="F65" s="98"/>
      <c r="G65" s="96"/>
    </row>
    <row r="66" spans="1:7" ht="31" customHeight="1">
      <c r="A66" s="91"/>
      <c r="B66" s="92"/>
      <c r="C66" s="92"/>
      <c r="D66" s="93"/>
      <c r="E66" s="94"/>
      <c r="F66" s="95"/>
      <c r="G66" s="93"/>
    </row>
    <row r="67" spans="1:7" ht="31" customHeight="1">
      <c r="A67" s="91"/>
      <c r="B67" s="92"/>
      <c r="C67" s="92"/>
      <c r="D67" s="93"/>
      <c r="E67" s="94"/>
      <c r="F67" s="95"/>
      <c r="G67" s="93"/>
    </row>
    <row r="68" spans="1:7" ht="31" customHeight="1">
      <c r="A68" s="91"/>
      <c r="B68" s="92"/>
      <c r="C68" s="92"/>
      <c r="D68" s="96"/>
      <c r="E68" s="97"/>
      <c r="F68" s="98"/>
      <c r="G68" s="96"/>
    </row>
    <row r="69" spans="1:7" ht="31" customHeight="1">
      <c r="A69" s="99"/>
      <c r="B69" s="92"/>
      <c r="C69" s="92"/>
      <c r="D69" s="96"/>
      <c r="E69" s="97"/>
      <c r="F69" s="98"/>
      <c r="G69" s="96"/>
    </row>
    <row r="70" spans="1:7" ht="31" customHeight="1">
      <c r="A70" s="91"/>
      <c r="B70" s="92"/>
      <c r="C70" s="92"/>
      <c r="D70" s="96"/>
      <c r="E70" s="97"/>
      <c r="F70" s="98"/>
      <c r="G70" s="96"/>
    </row>
    <row r="71" spans="1:7" ht="31" customHeight="1">
      <c r="A71" s="91"/>
      <c r="B71" s="92"/>
      <c r="C71" s="92"/>
      <c r="D71" s="96"/>
      <c r="E71" s="97"/>
      <c r="F71" s="98"/>
      <c r="G71" s="96"/>
    </row>
    <row r="72" spans="1:7" ht="31" customHeight="1">
      <c r="A72" s="91"/>
      <c r="B72" s="92"/>
      <c r="C72" s="92"/>
      <c r="D72" s="93"/>
      <c r="E72" s="94"/>
      <c r="F72" s="95"/>
      <c r="G72" s="96"/>
    </row>
    <row r="73" spans="1:7" ht="31" customHeight="1">
      <c r="A73" s="91"/>
      <c r="B73" s="92"/>
      <c r="C73" s="92"/>
      <c r="D73" s="93"/>
      <c r="E73" s="94"/>
      <c r="F73" s="95"/>
      <c r="G73" s="96"/>
    </row>
    <row r="74" spans="1:7" ht="31" customHeight="1">
      <c r="A74" s="91"/>
      <c r="B74" s="92"/>
      <c r="C74" s="92"/>
      <c r="D74" s="93"/>
      <c r="E74" s="94"/>
      <c r="F74" s="95"/>
      <c r="G74" s="96"/>
    </row>
    <row r="75" spans="1:7" ht="31" customHeight="1">
      <c r="A75" s="91"/>
      <c r="B75" s="92"/>
      <c r="C75" s="92"/>
      <c r="D75" s="93"/>
      <c r="E75" s="94"/>
      <c r="F75" s="95"/>
      <c r="G75" s="96"/>
    </row>
    <row r="76" spans="1:7" ht="31" customHeight="1">
      <c r="A76" s="91"/>
      <c r="B76" s="92"/>
      <c r="C76" s="92"/>
      <c r="D76" s="93"/>
      <c r="E76" s="94"/>
      <c r="F76" s="95"/>
      <c r="G76" s="96"/>
    </row>
    <row r="77" spans="1:7" ht="31" customHeight="1">
      <c r="A77" s="91"/>
      <c r="B77" s="92"/>
      <c r="C77" s="92"/>
      <c r="D77" s="93"/>
      <c r="E77" s="94"/>
      <c r="F77" s="95"/>
      <c r="G77" s="96"/>
    </row>
    <row r="78" spans="1:7" ht="31" customHeight="1">
      <c r="A78" s="91"/>
      <c r="B78" s="92"/>
      <c r="C78" s="92"/>
      <c r="D78" s="93"/>
      <c r="E78" s="94"/>
      <c r="F78" s="95"/>
      <c r="G78" s="96"/>
    </row>
    <row r="79" spans="1:7" ht="31" customHeight="1">
      <c r="A79" s="91"/>
      <c r="B79" s="92"/>
      <c r="C79" s="92"/>
      <c r="D79" s="93"/>
      <c r="E79" s="94"/>
      <c r="F79" s="95"/>
      <c r="G79" s="96"/>
    </row>
    <row r="80" spans="1:7" ht="31" customHeight="1">
      <c r="A80" s="91"/>
      <c r="B80" s="92"/>
      <c r="C80" s="92"/>
      <c r="D80" s="93"/>
      <c r="E80" s="94"/>
      <c r="F80" s="95"/>
      <c r="G80" s="96"/>
    </row>
    <row r="81" spans="1:7" ht="31" customHeight="1">
      <c r="A81" s="91"/>
      <c r="B81" s="92"/>
      <c r="C81" s="92"/>
      <c r="D81" s="93"/>
      <c r="E81" s="94"/>
      <c r="F81" s="95"/>
      <c r="G81" s="93"/>
    </row>
    <row r="82" spans="1:7" ht="31" customHeight="1">
      <c r="A82" s="91"/>
      <c r="B82" s="92"/>
      <c r="C82" s="92"/>
      <c r="D82" s="93"/>
      <c r="E82" s="94"/>
      <c r="F82" s="95"/>
      <c r="G82" s="93"/>
    </row>
    <row r="83" spans="1:7" ht="31" customHeight="1">
      <c r="A83" s="91"/>
      <c r="B83" s="92"/>
      <c r="C83" s="92"/>
      <c r="D83" s="93"/>
      <c r="E83" s="94"/>
      <c r="F83" s="95"/>
      <c r="G83" s="93"/>
    </row>
    <row r="84" spans="1:7" ht="31" customHeight="1">
      <c r="A84" s="91"/>
      <c r="B84" s="92"/>
      <c r="C84" s="92"/>
      <c r="D84" s="93"/>
      <c r="E84" s="94"/>
      <c r="F84" s="95"/>
      <c r="G84" s="93"/>
    </row>
    <row r="85" spans="1:7" ht="31" customHeight="1">
      <c r="A85" s="91"/>
      <c r="B85" s="92"/>
      <c r="C85" s="92"/>
      <c r="D85" s="96"/>
      <c r="E85" s="97"/>
      <c r="F85" s="98"/>
      <c r="G85" s="96"/>
    </row>
    <row r="86" spans="1:7" ht="31" customHeight="1">
      <c r="A86" s="91"/>
      <c r="B86" s="92"/>
      <c r="C86" s="92"/>
      <c r="D86" s="96"/>
      <c r="E86" s="97"/>
      <c r="F86" s="98"/>
      <c r="G86" s="96"/>
    </row>
    <row r="87" spans="1:7" ht="31" customHeight="1">
      <c r="A87" s="91"/>
      <c r="B87" s="92"/>
      <c r="C87" s="92"/>
      <c r="D87" s="96"/>
      <c r="E87" s="97"/>
      <c r="F87" s="98"/>
      <c r="G87" s="96"/>
    </row>
    <row r="88" spans="1:7" ht="31" customHeight="1">
      <c r="A88" s="91"/>
      <c r="B88" s="92"/>
      <c r="C88" s="92"/>
      <c r="D88" s="96"/>
      <c r="E88" s="97"/>
      <c r="F88" s="98"/>
      <c r="G88" s="96"/>
    </row>
    <row r="89" spans="1:7" ht="31" customHeight="1">
      <c r="A89" s="91"/>
      <c r="B89" s="92"/>
      <c r="C89" s="92"/>
      <c r="D89" s="96"/>
      <c r="E89" s="97"/>
      <c r="F89" s="98"/>
      <c r="G89" s="96"/>
    </row>
    <row r="90" spans="1:7" ht="31" customHeight="1">
      <c r="A90" s="91"/>
      <c r="B90" s="92"/>
      <c r="C90" s="92"/>
      <c r="D90" s="96"/>
      <c r="E90" s="97"/>
      <c r="F90" s="98"/>
      <c r="G90" s="96"/>
    </row>
    <row r="91" spans="1:7" ht="31" customHeight="1">
      <c r="A91" s="91"/>
      <c r="B91" s="92"/>
      <c r="C91" s="92"/>
      <c r="D91" s="96"/>
      <c r="E91" s="97"/>
      <c r="F91" s="98"/>
      <c r="G91" s="96"/>
    </row>
    <row r="92" spans="1:7" ht="31" customHeight="1">
      <c r="A92" s="91"/>
      <c r="B92" s="92"/>
      <c r="C92" s="92"/>
      <c r="D92" s="96"/>
      <c r="E92" s="97"/>
      <c r="F92" s="98"/>
      <c r="G92" s="96"/>
    </row>
    <row r="93" spans="1:7" ht="31" customHeight="1">
      <c r="A93" s="91"/>
      <c r="B93" s="92"/>
      <c r="C93" s="92"/>
      <c r="D93" s="96"/>
      <c r="E93" s="97"/>
      <c r="F93" s="98"/>
      <c r="G93" s="96"/>
    </row>
    <row r="94" spans="1:7" ht="31" customHeight="1">
      <c r="A94" s="91"/>
      <c r="B94" s="92"/>
      <c r="C94" s="92"/>
      <c r="D94" s="96"/>
      <c r="E94" s="97"/>
      <c r="F94" s="98"/>
      <c r="G94" s="96"/>
    </row>
    <row r="95" spans="1:7" ht="31" customHeight="1">
      <c r="A95" s="91"/>
      <c r="B95" s="92"/>
      <c r="C95" s="92"/>
      <c r="D95" s="96"/>
      <c r="E95" s="97"/>
      <c r="F95" s="98"/>
      <c r="G95" s="96"/>
    </row>
    <row r="96" spans="1:7" ht="31" customHeight="1">
      <c r="A96" s="91"/>
      <c r="B96" s="92"/>
      <c r="C96" s="92"/>
      <c r="D96" s="96"/>
      <c r="E96" s="97"/>
      <c r="F96" s="98"/>
      <c r="G96" s="96"/>
    </row>
    <row r="97" spans="1:7" ht="31" customHeight="1">
      <c r="A97" s="91"/>
      <c r="B97" s="92"/>
      <c r="C97" s="92"/>
      <c r="D97" s="96"/>
      <c r="E97" s="97"/>
      <c r="F97" s="98"/>
      <c r="G97" s="96"/>
    </row>
    <row r="98" spans="1:7" ht="31" customHeight="1">
      <c r="A98" s="91"/>
      <c r="B98" s="92"/>
      <c r="C98" s="92"/>
      <c r="D98" s="96"/>
      <c r="E98" s="97"/>
      <c r="F98" s="98"/>
      <c r="G98" s="96"/>
    </row>
    <row r="99" spans="1:7" ht="31" customHeight="1">
      <c r="A99" s="91"/>
      <c r="B99" s="92"/>
      <c r="C99" s="92"/>
      <c r="D99" s="96"/>
      <c r="E99" s="97"/>
      <c r="F99" s="98"/>
      <c r="G99" s="96"/>
    </row>
    <row r="100" spans="1:7" ht="31" customHeight="1">
      <c r="A100" s="91"/>
      <c r="B100" s="92"/>
      <c r="C100" s="92"/>
      <c r="D100" s="96"/>
      <c r="E100" s="97"/>
      <c r="F100" s="98"/>
      <c r="G100" s="96"/>
    </row>
    <row r="101" spans="1:7" ht="31" customHeight="1">
      <c r="A101" s="91"/>
      <c r="B101" s="92"/>
      <c r="C101" s="92"/>
      <c r="D101" s="96"/>
      <c r="E101" s="97"/>
      <c r="F101" s="98"/>
      <c r="G101" s="96"/>
    </row>
    <row r="102" spans="1:7" ht="31" customHeight="1">
      <c r="A102" s="91"/>
      <c r="B102" s="92"/>
      <c r="C102" s="92"/>
      <c r="D102" s="96"/>
      <c r="E102" s="97"/>
      <c r="F102" s="98"/>
      <c r="G102" s="96"/>
    </row>
    <row r="103" spans="1:7" ht="31" customHeight="1">
      <c r="A103" s="100"/>
      <c r="B103" s="9"/>
      <c r="C103" s="9"/>
      <c r="D103" s="9"/>
      <c r="E103" s="101"/>
      <c r="F103" s="9"/>
      <c r="G103" s="9"/>
    </row>
    <row r="104" spans="1:7" ht="31" customHeight="1">
      <c r="A104" s="102"/>
      <c r="B104" s="9"/>
      <c r="C104" s="9"/>
      <c r="D104" s="9"/>
      <c r="E104" s="101"/>
      <c r="F104" s="9"/>
      <c r="G104" s="9"/>
    </row>
    <row r="105" spans="1:7" ht="31" customHeight="1">
      <c r="A105" s="103"/>
      <c r="B105" s="9"/>
      <c r="C105" s="9"/>
      <c r="D105" s="9"/>
      <c r="E105" s="9"/>
      <c r="F105" s="9"/>
      <c r="G105" s="9"/>
    </row>
  </sheetData>
  <mergeCells count="13">
    <mergeCell ref="A59:A60"/>
    <mergeCell ref="B59:D59"/>
    <mergeCell ref="E59:G59"/>
    <mergeCell ref="B8:B9"/>
    <mergeCell ref="C8:E8"/>
    <mergeCell ref="B53:H53"/>
    <mergeCell ref="B54:H54"/>
    <mergeCell ref="B58:H58"/>
    <mergeCell ref="G2:H2"/>
    <mergeCell ref="G56:H56"/>
    <mergeCell ref="F8:H8"/>
    <mergeCell ref="B5:H5"/>
    <mergeCell ref="B6:H6"/>
  </mergeCells>
  <phoneticPr fontId="0" type="noConversion"/>
  <hyperlinks>
    <hyperlink ref="B58" location="Índice!A1" display="Volver al índice"/>
    <hyperlink ref="G56" location="'G1'!A1" display="Siguiente   "/>
    <hyperlink ref="B56" location="'3'!A1" display="  Atrás "/>
  </hyperlinks>
  <pageMargins left="0.70000000000000007" right="0.70000000000000007" top="0.95000000000000007" bottom="0.75000000000000011" header="0.30000000000000004" footer="0.30000000000000004"/>
  <pageSetup paperSize="9" scale="28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8"/>
  <sheetViews>
    <sheetView showGridLines="0" workbookViewId="0"/>
  </sheetViews>
  <sheetFormatPr baseColWidth="10" defaultColWidth="12.83203125" defaultRowHeight="31" customHeight="1" x14ac:dyDescent="0"/>
  <cols>
    <col min="1" max="10" width="12.83203125" style="105"/>
    <col min="11" max="11" width="24.5" style="105" customWidth="1"/>
    <col min="12" max="12" width="23.5" style="105" customWidth="1"/>
    <col min="13" max="13" width="13.83203125" style="105" bestFit="1" customWidth="1"/>
    <col min="14" max="14" width="19" style="105" bestFit="1" customWidth="1"/>
    <col min="15" max="15" width="18.1640625" style="105" customWidth="1"/>
    <col min="16" max="16" width="13.83203125" style="105" bestFit="1" customWidth="1"/>
    <col min="17" max="17" width="17.33203125" style="105" customWidth="1"/>
    <col min="18" max="18" width="21.1640625" style="105" customWidth="1"/>
    <col min="19" max="16384" width="12.83203125" style="105"/>
  </cols>
  <sheetData>
    <row r="1" spans="1:20" s="120" customFormat="1" ht="30.75" customHeight="1"/>
    <row r="2" spans="1:20" s="120" customFormat="1" ht="62" customHeight="1">
      <c r="A2" s="121"/>
      <c r="B2" s="121"/>
      <c r="C2" s="121"/>
      <c r="D2" s="121"/>
      <c r="J2" s="122"/>
      <c r="Q2" s="220" t="s">
        <v>181</v>
      </c>
      <c r="R2" s="220"/>
      <c r="S2" s="122"/>
      <c r="T2" s="122"/>
    </row>
    <row r="3" spans="1:20" s="120" customFormat="1" ht="30.75" customHeight="1">
      <c r="A3" s="121"/>
      <c r="B3" s="121"/>
      <c r="C3" s="121"/>
      <c r="H3" s="123"/>
      <c r="I3" s="123"/>
      <c r="J3" s="123"/>
      <c r="K3" s="123"/>
    </row>
    <row r="4" spans="1:20" ht="31" customHeight="1">
      <c r="C4" s="106"/>
    </row>
    <row r="5" spans="1:20" ht="60" customHeight="1">
      <c r="B5" s="254" t="s">
        <v>78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</row>
    <row r="6" spans="1:20" ht="31" customHeight="1">
      <c r="B6" s="218" t="s">
        <v>170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</row>
    <row r="8" spans="1:20" ht="31" customHeight="1">
      <c r="K8" s="256" t="s">
        <v>71</v>
      </c>
      <c r="L8" s="256" t="s">
        <v>61</v>
      </c>
      <c r="M8" s="250" t="s">
        <v>0</v>
      </c>
      <c r="N8" s="250"/>
      <c r="O8" s="250"/>
      <c r="P8" s="250" t="s">
        <v>1</v>
      </c>
      <c r="Q8" s="250"/>
      <c r="R8" s="250"/>
    </row>
    <row r="9" spans="1:20" ht="31" customHeight="1">
      <c r="K9" s="256"/>
      <c r="L9" s="256"/>
      <c r="M9" s="153" t="s">
        <v>132</v>
      </c>
      <c r="N9" s="153" t="s">
        <v>2</v>
      </c>
      <c r="O9" s="153" t="s">
        <v>133</v>
      </c>
      <c r="P9" s="153" t="s">
        <v>132</v>
      </c>
      <c r="Q9" s="153" t="s">
        <v>2</v>
      </c>
      <c r="R9" s="153" t="s">
        <v>133</v>
      </c>
    </row>
    <row r="10" spans="1:20" ht="31" customHeight="1">
      <c r="K10" s="119" t="s">
        <v>3</v>
      </c>
      <c r="L10" s="119" t="s">
        <v>62</v>
      </c>
      <c r="M10" s="165">
        <f>'[1]1'!C36</f>
        <v>3718.8819999999996</v>
      </c>
      <c r="N10" s="165">
        <f>'[1]1'!D36</f>
        <v>4803198</v>
      </c>
      <c r="O10" s="165">
        <f>'[1]1'!E36</f>
        <v>1291.5704235842925</v>
      </c>
      <c r="P10" s="168">
        <f>'[1]1'!F36</f>
        <v>602.53</v>
      </c>
      <c r="Q10" s="168">
        <f>'[1]1'!G36</f>
        <v>4707134</v>
      </c>
      <c r="R10" s="168">
        <f>'[1]1'!H36</f>
        <v>7812.28154614708</v>
      </c>
    </row>
    <row r="11" spans="1:20" ht="31" customHeight="1">
      <c r="K11" s="47" t="s">
        <v>18</v>
      </c>
      <c r="L11" s="47" t="s">
        <v>63</v>
      </c>
      <c r="M11" s="166">
        <f>'[1]1'!C37</f>
        <v>2735.12</v>
      </c>
      <c r="N11" s="166">
        <f>'[1]1'!D37</f>
        <v>7823957</v>
      </c>
      <c r="O11" s="166">
        <f>'[1]1'!E37</f>
        <v>2860.5534674895434</v>
      </c>
      <c r="P11" s="169">
        <f>'[1]1'!F37</f>
        <v>523.16999999999996</v>
      </c>
      <c r="Q11" s="169">
        <f>'[1]1'!G37</f>
        <v>7719297</v>
      </c>
      <c r="R11" s="169">
        <f>'[1]1'!H37</f>
        <v>14754.854062732957</v>
      </c>
    </row>
    <row r="12" spans="1:20" ht="31" customHeight="1">
      <c r="K12" s="119" t="s">
        <v>4</v>
      </c>
      <c r="L12" s="119" t="s">
        <v>64</v>
      </c>
      <c r="M12" s="165">
        <f>'[1]1'!C38</f>
        <v>16770</v>
      </c>
      <c r="N12" s="165">
        <f>'[1]1'!D38</f>
        <v>13267181</v>
      </c>
      <c r="O12" s="165">
        <f>'[1]1'!E38</f>
        <v>791.12587954680976</v>
      </c>
      <c r="P12" s="168">
        <f>'[1]1'!F38</f>
        <v>3883</v>
      </c>
      <c r="Q12" s="168">
        <f>'[1]1'!G38</f>
        <v>13156403.861599999</v>
      </c>
      <c r="R12" s="168">
        <f>'[1]1'!H38</f>
        <v>3388.2059906258046</v>
      </c>
    </row>
    <row r="13" spans="1:20" ht="31" customHeight="1">
      <c r="K13" s="47" t="s">
        <v>5</v>
      </c>
      <c r="L13" s="47" t="s">
        <v>65</v>
      </c>
      <c r="M13" s="166">
        <f>'[1]1'!C39</f>
        <v>777</v>
      </c>
      <c r="N13" s="166">
        <f>'[1]1'!D39</f>
        <v>3140076</v>
      </c>
      <c r="O13" s="166">
        <f>'[1]1'!E39</f>
        <v>4041.2818532818533</v>
      </c>
      <c r="P13" s="169">
        <f>'[1]1'!F39</f>
        <v>260.63</v>
      </c>
      <c r="Q13" s="169">
        <f>'[1]1'!G39</f>
        <v>3135366</v>
      </c>
      <c r="R13" s="169">
        <f>'[1]1'!H39</f>
        <v>12029.950504546676</v>
      </c>
    </row>
    <row r="14" spans="1:20" ht="31" customHeight="1">
      <c r="K14" s="119" t="s">
        <v>6</v>
      </c>
      <c r="L14" s="119" t="s">
        <v>66</v>
      </c>
      <c r="M14" s="165">
        <f>'[1]1'!C40</f>
        <v>7180</v>
      </c>
      <c r="N14" s="165">
        <f>'[1]1'!D40</f>
        <v>19239910</v>
      </c>
      <c r="O14" s="165">
        <f>'[1]1'!E40</f>
        <v>2679.6532033426183</v>
      </c>
      <c r="P14" s="168">
        <f>'[1]1'!F40</f>
        <v>2884</v>
      </c>
      <c r="Q14" s="168">
        <f>'[1]1'!G40</f>
        <v>19239910</v>
      </c>
      <c r="R14" s="168">
        <f>'[1]1'!H40</f>
        <v>6671.2586685159504</v>
      </c>
    </row>
    <row r="15" spans="1:20" ht="31" customHeight="1">
      <c r="K15" s="47" t="s">
        <v>7</v>
      </c>
      <c r="L15" s="47" t="s">
        <v>62</v>
      </c>
      <c r="M15" s="166">
        <f>'[1]1'!C41</f>
        <v>3897.6669999999995</v>
      </c>
      <c r="N15" s="166">
        <f>'[1]1'!D41</f>
        <v>2872486</v>
      </c>
      <c r="O15" s="166">
        <f>'[1]1'!E41</f>
        <v>736.97573445858779</v>
      </c>
      <c r="P15" s="169">
        <f>'[1]1'!F41</f>
        <v>424.99</v>
      </c>
      <c r="Q15" s="169">
        <f>'[1]1'!G41</f>
        <v>2815036</v>
      </c>
      <c r="R15" s="169">
        <f>'[1]1'!H41</f>
        <v>6623.7699710581428</v>
      </c>
    </row>
    <row r="16" spans="1:20" ht="31" customHeight="1">
      <c r="K16" s="119" t="s">
        <v>8</v>
      </c>
      <c r="L16" s="119" t="s">
        <v>66</v>
      </c>
      <c r="M16" s="165">
        <f>'[1]1'!C42</f>
        <v>2734</v>
      </c>
      <c r="N16" s="165">
        <f>'[1]1'!D42</f>
        <v>4374721</v>
      </c>
      <c r="O16" s="165">
        <f>'[1]1'!E42</f>
        <v>1600.1174103877104</v>
      </c>
      <c r="P16" s="168">
        <f>'[1]1'!F42</f>
        <v>544.39599999999996</v>
      </c>
      <c r="Q16" s="168">
        <f>'[1]1'!G42</f>
        <v>4298715</v>
      </c>
      <c r="R16" s="168">
        <f>'[1]1'!H42</f>
        <v>7896.3015892842714</v>
      </c>
    </row>
    <row r="17" spans="2:18" ht="31" customHeight="1">
      <c r="K17" s="47" t="s">
        <v>9</v>
      </c>
      <c r="L17" s="47" t="s">
        <v>66</v>
      </c>
      <c r="M17" s="166">
        <f>'[1]1'!C43</f>
        <v>1283.8800000000001</v>
      </c>
      <c r="N17" s="166">
        <f>'[1]1'!D43</f>
        <v>1360310</v>
      </c>
      <c r="O17" s="166">
        <f>'[1]1'!E43</f>
        <v>1059.5304857151757</v>
      </c>
      <c r="P17" s="169">
        <f>'[1]1'!F43</f>
        <v>198.23</v>
      </c>
      <c r="Q17" s="169">
        <f>'[1]1'!G43</f>
        <v>1265088</v>
      </c>
      <c r="R17" s="169">
        <f>'[1]1'!H43</f>
        <v>6381.9199919285684</v>
      </c>
    </row>
    <row r="18" spans="2:18" ht="31" customHeight="1">
      <c r="K18" s="119" t="s">
        <v>10</v>
      </c>
      <c r="L18" s="119" t="s">
        <v>67</v>
      </c>
      <c r="M18" s="165">
        <f>'[1]1'!C44</f>
        <v>2819</v>
      </c>
      <c r="N18" s="165">
        <f>'[1]1'!D44</f>
        <v>8482619</v>
      </c>
      <c r="O18" s="165">
        <f>'[1]1'!E44</f>
        <v>3009.0879744590279</v>
      </c>
      <c r="P18" s="168">
        <f>'[1]1'!F44</f>
        <v>735</v>
      </c>
      <c r="Q18" s="168">
        <f>'[1]1'!G44</f>
        <v>8472935</v>
      </c>
      <c r="R18" s="168">
        <f>'[1]1'!H44</f>
        <v>11527.802721088436</v>
      </c>
    </row>
    <row r="19" spans="2:18" ht="31" customHeight="1">
      <c r="K19" s="47" t="s">
        <v>19</v>
      </c>
      <c r="L19" s="47" t="s">
        <v>68</v>
      </c>
      <c r="M19" s="166">
        <f>'[1]1'!C45</f>
        <v>529</v>
      </c>
      <c r="N19" s="166">
        <f>'[1]1'!D45</f>
        <v>1325968</v>
      </c>
      <c r="O19" s="166">
        <f>'[1]1'!E45</f>
        <v>2506.5557655954631</v>
      </c>
      <c r="P19" s="169">
        <f>'[1]1'!F45</f>
        <v>195.73</v>
      </c>
      <c r="Q19" s="169">
        <f>'[1]1'!G45</f>
        <v>1273934</v>
      </c>
      <c r="R19" s="169">
        <f>'[1]1'!H45</f>
        <v>6508.6292341490835</v>
      </c>
    </row>
    <row r="20" spans="2:18" ht="31" customHeight="1">
      <c r="K20" s="119" t="s">
        <v>11</v>
      </c>
      <c r="L20" s="119" t="s">
        <v>62</v>
      </c>
      <c r="M20" s="165">
        <f>'[1]1'!C46</f>
        <v>3627.12</v>
      </c>
      <c r="N20" s="165">
        <f>'[1]1'!D46</f>
        <v>3410676</v>
      </c>
      <c r="O20" s="165">
        <f>'[1]1'!E46</f>
        <v>940.32620922384706</v>
      </c>
      <c r="P20" s="168">
        <f>'[1]1'!F46</f>
        <v>433.98</v>
      </c>
      <c r="Q20" s="168">
        <f>'[1]1'!G46</f>
        <v>3342462</v>
      </c>
      <c r="R20" s="168">
        <f>'[1]1'!H46</f>
        <v>7701.8802709802294</v>
      </c>
    </row>
    <row r="21" spans="2:18" ht="31" customHeight="1">
      <c r="K21" s="47" t="s">
        <v>20</v>
      </c>
      <c r="L21" s="47" t="s">
        <v>62</v>
      </c>
      <c r="M21" s="166">
        <f>'[1]1'!C47</f>
        <v>4686.5</v>
      </c>
      <c r="N21" s="166">
        <f>'[1]1'!D47</f>
        <v>10689406</v>
      </c>
      <c r="O21" s="166">
        <f>'[1]1'!E47</f>
        <v>2280.8932038834951</v>
      </c>
      <c r="P21" s="169">
        <f>'[1]1'!F47</f>
        <v>900</v>
      </c>
      <c r="Q21" s="169">
        <f>'[1]1'!G47</f>
        <v>10631282</v>
      </c>
      <c r="R21" s="169">
        <f>'[1]1'!H47</f>
        <v>11812.535555555556</v>
      </c>
    </row>
    <row r="22" spans="2:18" ht="31" customHeight="1">
      <c r="K22" s="119" t="s">
        <v>13</v>
      </c>
      <c r="L22" s="119" t="s">
        <v>69</v>
      </c>
      <c r="M22" s="165">
        <f>'[1]1'!C48</f>
        <v>930.68</v>
      </c>
      <c r="N22" s="165">
        <f>'[1]1'!D48</f>
        <v>1286877</v>
      </c>
      <c r="O22" s="165">
        <f>'[1]1'!E48</f>
        <v>1382.7276829844845</v>
      </c>
      <c r="P22" s="168">
        <f>'[1]1'!F48</f>
        <v>235.12</v>
      </c>
      <c r="Q22" s="168">
        <f>'[1]1'!G48</f>
        <v>1157824</v>
      </c>
      <c r="R22" s="168">
        <f>'[1]1'!H48</f>
        <v>4924.3960530792783</v>
      </c>
    </row>
    <row r="23" spans="2:18" ht="31" customHeight="1">
      <c r="K23" s="47" t="s">
        <v>14</v>
      </c>
      <c r="L23" s="47" t="s">
        <v>70</v>
      </c>
      <c r="M23" s="166">
        <f>'[1]1'!C49</f>
        <v>4215.3</v>
      </c>
      <c r="N23" s="166">
        <f>'[1]1'!D49</f>
        <v>6038971</v>
      </c>
      <c r="O23" s="166">
        <f>'[1]1'!E49</f>
        <v>1432.6313666880174</v>
      </c>
      <c r="P23" s="169">
        <f>'[1]1'!F49</f>
        <v>677.93714999999986</v>
      </c>
      <c r="Q23" s="169">
        <f>'[1]1'!G49</f>
        <v>5975255.25</v>
      </c>
      <c r="R23" s="169">
        <f>'[1]1'!H49</f>
        <v>8813.8778793874935</v>
      </c>
    </row>
    <row r="24" spans="2:18" ht="31" customHeight="1">
      <c r="K24" s="119" t="s">
        <v>15</v>
      </c>
      <c r="L24" s="119" t="s">
        <v>62</v>
      </c>
      <c r="M24" s="165">
        <f>'[1]1'!C50</f>
        <v>5301.6819999999998</v>
      </c>
      <c r="N24" s="165">
        <f>'[1]1'!D50</f>
        <v>18783649</v>
      </c>
      <c r="O24" s="165">
        <f>'[1]1'!E50</f>
        <v>3542.9603284391633</v>
      </c>
      <c r="P24" s="168">
        <f>'[1]1'!F50</f>
        <v>2209</v>
      </c>
      <c r="Q24" s="168">
        <f>'[1]1'!G50</f>
        <v>18407976</v>
      </c>
      <c r="R24" s="168">
        <f>'[1]1'!H50</f>
        <v>8333.1715708465363</v>
      </c>
    </row>
    <row r="25" spans="2:18" ht="31" customHeight="1">
      <c r="K25" s="255" t="s">
        <v>16</v>
      </c>
      <c r="L25" s="255"/>
      <c r="M25" s="167">
        <f>SUM(M10:M24)</f>
        <v>61205.831000000006</v>
      </c>
      <c r="N25" s="167">
        <f>SUM(N10:N24)</f>
        <v>106900005</v>
      </c>
      <c r="O25" s="167">
        <f>N25/M25</f>
        <v>1746.5656989445988</v>
      </c>
      <c r="P25" s="170">
        <f>SUM(P10:P24)</f>
        <v>14707.71315</v>
      </c>
      <c r="Q25" s="170">
        <f>SUM(Q10:Q24)</f>
        <v>105598618.1116</v>
      </c>
      <c r="R25" s="170">
        <f>Q25/P25</f>
        <v>7179.8121866144775</v>
      </c>
    </row>
    <row r="27" spans="2:18" ht="31" customHeight="1">
      <c r="B27" s="238" t="s">
        <v>165</v>
      </c>
      <c r="C27" s="238"/>
      <c r="D27" s="238"/>
      <c r="E27" s="238"/>
      <c r="F27" s="238"/>
      <c r="G27" s="238"/>
      <c r="H27" s="238"/>
      <c r="I27" s="238"/>
    </row>
    <row r="28" spans="2:18" ht="31" customHeight="1">
      <c r="B28" s="57"/>
      <c r="C28" s="57"/>
      <c r="D28" s="57"/>
      <c r="E28" s="57"/>
      <c r="F28" s="57"/>
      <c r="G28" s="57"/>
      <c r="H28" s="57"/>
      <c r="I28" s="57"/>
    </row>
    <row r="29" spans="2:18" s="127" customFormat="1" ht="30.75" customHeight="1">
      <c r="B29" s="198" t="s">
        <v>162</v>
      </c>
      <c r="C29" s="198"/>
      <c r="D29" s="198"/>
      <c r="E29" s="198"/>
      <c r="F29" s="198"/>
      <c r="G29" s="198"/>
      <c r="H29" s="198"/>
      <c r="I29" s="198"/>
      <c r="J29" s="198"/>
      <c r="K29" s="199"/>
      <c r="L29" s="199"/>
      <c r="M29" s="199"/>
      <c r="N29" s="199"/>
      <c r="O29" s="199"/>
      <c r="P29" s="199"/>
      <c r="Q29" s="199"/>
      <c r="R29" s="200" t="s">
        <v>166</v>
      </c>
    </row>
    <row r="31" spans="2:18" ht="50" customHeight="1">
      <c r="B31" s="239" t="s">
        <v>112</v>
      </c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</row>
    <row r="48" spans="2:2" ht="31" customHeight="1">
      <c r="B48" s="107"/>
    </row>
  </sheetData>
  <mergeCells count="10">
    <mergeCell ref="B27:I27"/>
    <mergeCell ref="B5:R5"/>
    <mergeCell ref="B6:R6"/>
    <mergeCell ref="B31:R31"/>
    <mergeCell ref="Q2:R2"/>
    <mergeCell ref="P8:R8"/>
    <mergeCell ref="K25:L25"/>
    <mergeCell ref="K8:K9"/>
    <mergeCell ref="L8:L9"/>
    <mergeCell ref="M8:O8"/>
  </mergeCells>
  <phoneticPr fontId="0" type="noConversion"/>
  <hyperlinks>
    <hyperlink ref="B31" location="Índice!A1" display="Volver al índice"/>
    <hyperlink ref="R29" location="'G2'!A1" display="Siguiente   "/>
    <hyperlink ref="B29" location="'4'!A1" display="  Atrás "/>
  </hyperlinks>
  <pageMargins left="0.70000000000000007" right="0.70000000000000007" top="0.95000000000000007" bottom="0.75000000000000011" header="0.30000000000000004" footer="0.30000000000000004"/>
  <pageSetup paperSize="9" scale="4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4"/>
  <sheetViews>
    <sheetView showGridLines="0" workbookViewId="0"/>
  </sheetViews>
  <sheetFormatPr baseColWidth="10" defaultColWidth="12.83203125" defaultRowHeight="31" customHeight="1" x14ac:dyDescent="0"/>
  <cols>
    <col min="1" max="1" width="12.83203125" style="3"/>
    <col min="2" max="2" width="43.1640625" style="3" customWidth="1"/>
    <col min="3" max="3" width="32.33203125" style="3" customWidth="1"/>
    <col min="4" max="4" width="12.33203125" style="3" customWidth="1"/>
    <col min="5" max="6" width="12.83203125" style="3"/>
    <col min="7" max="7" width="39.33203125" style="3" customWidth="1"/>
    <col min="8" max="8" width="13.1640625" style="3" customWidth="1"/>
    <col min="9" max="16384" width="12.83203125" style="3"/>
  </cols>
  <sheetData>
    <row r="1" spans="1:11" s="120" customFormat="1" ht="30.75" customHeight="1"/>
    <row r="2" spans="1:11" s="120" customFormat="1" ht="62" customHeight="1">
      <c r="A2" s="121"/>
      <c r="B2" s="121"/>
      <c r="H2" s="220" t="s">
        <v>181</v>
      </c>
      <c r="I2" s="220"/>
      <c r="J2" s="220"/>
      <c r="K2" s="122"/>
    </row>
    <row r="3" spans="1:11" s="120" customFormat="1" ht="30.75" customHeight="1">
      <c r="A3" s="121"/>
      <c r="B3" s="121"/>
      <c r="C3" s="121"/>
      <c r="H3" s="123"/>
      <c r="I3" s="123"/>
      <c r="J3" s="123"/>
      <c r="K3" s="123"/>
    </row>
    <row r="4" spans="1:11" ht="31" customHeight="1">
      <c r="B4" s="115"/>
    </row>
    <row r="5" spans="1:11" ht="60" customHeight="1">
      <c r="B5" s="258" t="s">
        <v>78</v>
      </c>
      <c r="C5" s="258"/>
      <c r="D5" s="258"/>
      <c r="E5" s="258"/>
      <c r="F5" s="258"/>
      <c r="G5" s="258"/>
      <c r="H5" s="258"/>
      <c r="I5" s="258"/>
      <c r="J5" s="258"/>
    </row>
    <row r="6" spans="1:11" ht="31" customHeight="1">
      <c r="B6" s="245" t="s">
        <v>167</v>
      </c>
      <c r="C6" s="245"/>
      <c r="D6" s="245"/>
      <c r="E6" s="245"/>
      <c r="F6" s="245"/>
      <c r="G6" s="245"/>
      <c r="H6" s="245"/>
      <c r="I6" s="245"/>
      <c r="J6" s="245"/>
    </row>
    <row r="8" spans="1:11" ht="31" customHeight="1">
      <c r="B8" s="154"/>
      <c r="C8" s="153" t="s">
        <v>80</v>
      </c>
      <c r="D8" s="153" t="s">
        <v>131</v>
      </c>
      <c r="G8" s="250" t="s">
        <v>100</v>
      </c>
      <c r="H8" s="250"/>
    </row>
    <row r="9" spans="1:11" ht="31" customHeight="1">
      <c r="B9" s="260" t="s">
        <v>46</v>
      </c>
      <c r="C9" s="141" t="s">
        <v>83</v>
      </c>
      <c r="D9" s="142">
        <v>5906</v>
      </c>
      <c r="E9" s="29"/>
      <c r="G9" s="153" t="s">
        <v>94</v>
      </c>
      <c r="H9" s="153" t="s">
        <v>131</v>
      </c>
    </row>
    <row r="10" spans="1:11" ht="31" customHeight="1">
      <c r="B10" s="260"/>
      <c r="C10" s="144" t="s">
        <v>92</v>
      </c>
      <c r="D10" s="145">
        <v>4716</v>
      </c>
      <c r="E10" s="29"/>
      <c r="G10" s="143" t="s">
        <v>45</v>
      </c>
      <c r="H10" s="171">
        <f>D25</f>
        <v>1987.4866620860439</v>
      </c>
    </row>
    <row r="11" spans="1:11" ht="31" customHeight="1">
      <c r="B11" s="260"/>
      <c r="C11" s="141" t="s">
        <v>84</v>
      </c>
      <c r="D11" s="142">
        <v>5566</v>
      </c>
      <c r="E11" s="29"/>
      <c r="G11" s="144" t="s">
        <v>46</v>
      </c>
      <c r="H11" s="172">
        <f>D13</f>
        <v>6193.289929750149</v>
      </c>
    </row>
    <row r="12" spans="1:11" ht="31" customHeight="1">
      <c r="B12" s="260"/>
      <c r="C12" s="144" t="s">
        <v>85</v>
      </c>
      <c r="D12" s="145">
        <v>8585.1597190005959</v>
      </c>
      <c r="E12" s="29"/>
      <c r="G12" s="143" t="s">
        <v>47</v>
      </c>
      <c r="H12" s="171">
        <v>7180</v>
      </c>
    </row>
    <row r="13" spans="1:11" ht="31" customHeight="1">
      <c r="B13" s="260"/>
      <c r="C13" s="160" t="s">
        <v>21</v>
      </c>
      <c r="D13" s="161">
        <f>SUM(D9:D12)/4</f>
        <v>6193.289929750149</v>
      </c>
      <c r="E13" s="29"/>
      <c r="G13" s="164" t="s">
        <v>169</v>
      </c>
      <c r="H13" s="172">
        <f>D20</f>
        <v>22640.168297770128</v>
      </c>
    </row>
    <row r="14" spans="1:11" ht="31" customHeight="1">
      <c r="B14" s="260" t="s">
        <v>81</v>
      </c>
      <c r="C14" s="141" t="s">
        <v>86</v>
      </c>
      <c r="D14" s="142">
        <v>23035.303995767292</v>
      </c>
      <c r="E14" s="29"/>
    </row>
    <row r="15" spans="1:11" ht="31" customHeight="1">
      <c r="B15" s="260"/>
      <c r="C15" s="144" t="s">
        <v>87</v>
      </c>
      <c r="D15" s="145">
        <v>27216.067915933327</v>
      </c>
      <c r="E15" s="29"/>
    </row>
    <row r="16" spans="1:11" ht="31" customHeight="1">
      <c r="B16" s="260"/>
      <c r="C16" s="141" t="s">
        <v>88</v>
      </c>
      <c r="D16" s="142">
        <v>17339.869775893399</v>
      </c>
      <c r="E16" s="29"/>
    </row>
    <row r="17" spans="1:10" ht="31" customHeight="1">
      <c r="B17" s="260"/>
      <c r="C17" s="144" t="s">
        <v>89</v>
      </c>
      <c r="D17" s="145">
        <v>33743.131596632011</v>
      </c>
      <c r="E17" s="29"/>
    </row>
    <row r="18" spans="1:10" ht="31" customHeight="1">
      <c r="B18" s="260"/>
      <c r="C18" s="141" t="s">
        <v>90</v>
      </c>
      <c r="D18" s="142">
        <v>20637.341896585622</v>
      </c>
      <c r="E18" s="29"/>
    </row>
    <row r="19" spans="1:10" ht="31" customHeight="1">
      <c r="B19" s="260"/>
      <c r="C19" s="144" t="s">
        <v>91</v>
      </c>
      <c r="D19" s="145">
        <v>13869.294605809127</v>
      </c>
      <c r="E19" s="29"/>
      <c r="G19" s="29"/>
    </row>
    <row r="20" spans="1:10" ht="31" customHeight="1">
      <c r="B20" s="260"/>
      <c r="C20" s="160" t="s">
        <v>21</v>
      </c>
      <c r="D20" s="161">
        <f>SUM(D14:D19)/6</f>
        <v>22640.168297770128</v>
      </c>
      <c r="E20" s="29"/>
    </row>
    <row r="21" spans="1:10" ht="31" customHeight="1">
      <c r="B21" s="260" t="s">
        <v>45</v>
      </c>
      <c r="C21" s="141" t="s">
        <v>48</v>
      </c>
      <c r="D21" s="142">
        <v>1681.0478663264348</v>
      </c>
      <c r="E21" s="29"/>
    </row>
    <row r="22" spans="1:10" ht="31" customHeight="1">
      <c r="B22" s="260"/>
      <c r="C22" s="144" t="s">
        <v>49</v>
      </c>
      <c r="D22" s="145">
        <v>2410.8025781505194</v>
      </c>
      <c r="E22" s="29"/>
    </row>
    <row r="23" spans="1:10" ht="31" customHeight="1">
      <c r="B23" s="260"/>
      <c r="C23" s="141" t="s">
        <v>93</v>
      </c>
      <c r="D23" s="142">
        <v>1804.1747559150431</v>
      </c>
      <c r="E23" s="29"/>
    </row>
    <row r="24" spans="1:10" ht="31" customHeight="1">
      <c r="B24" s="260"/>
      <c r="C24" s="144" t="s">
        <v>50</v>
      </c>
      <c r="D24" s="145">
        <v>2053.9214479521775</v>
      </c>
      <c r="E24" s="29"/>
    </row>
    <row r="25" spans="1:10" ht="31" customHeight="1">
      <c r="B25" s="260"/>
      <c r="C25" s="160" t="s">
        <v>21</v>
      </c>
      <c r="D25" s="161">
        <f>SUM(D21:D24)/4</f>
        <v>1987.4866620860439</v>
      </c>
      <c r="E25" s="29"/>
    </row>
    <row r="26" spans="1:10" ht="31" customHeight="1">
      <c r="B26" s="162" t="s">
        <v>82</v>
      </c>
      <c r="C26" s="160" t="s">
        <v>21</v>
      </c>
      <c r="D26" s="161">
        <f>SUM('1'!H55)</f>
        <v>0</v>
      </c>
      <c r="E26" s="29"/>
    </row>
    <row r="27" spans="1:10" ht="31" customHeight="1">
      <c r="C27" s="29"/>
      <c r="D27" s="29"/>
      <c r="E27" s="29"/>
    </row>
    <row r="29" spans="1:10" ht="31" customHeight="1">
      <c r="B29" s="236" t="s">
        <v>134</v>
      </c>
      <c r="C29" s="247"/>
      <c r="D29" s="247"/>
    </row>
    <row r="30" spans="1:10" ht="31" customHeight="1">
      <c r="B30" s="257" t="s">
        <v>168</v>
      </c>
      <c r="C30" s="257"/>
      <c r="D30" s="257"/>
    </row>
    <row r="31" spans="1:10" ht="31" customHeight="1">
      <c r="B31" s="109"/>
      <c r="C31" s="109"/>
      <c r="D31" s="109"/>
    </row>
    <row r="32" spans="1:10" s="127" customFormat="1" ht="30.75" customHeight="1">
      <c r="A32" s="128"/>
      <c r="B32" s="198" t="s">
        <v>162</v>
      </c>
      <c r="C32" s="198"/>
      <c r="D32" s="198"/>
      <c r="E32" s="198"/>
      <c r="F32" s="198"/>
      <c r="G32" s="198"/>
      <c r="H32" s="198"/>
      <c r="I32" s="259" t="s">
        <v>163</v>
      </c>
      <c r="J32" s="259"/>
    </row>
    <row r="33" spans="2:10" ht="31" customHeight="1">
      <c r="B33" s="25"/>
      <c r="C33" s="25"/>
      <c r="D33" s="25"/>
    </row>
    <row r="34" spans="2:10" ht="50" customHeight="1">
      <c r="B34" s="239" t="s">
        <v>112</v>
      </c>
      <c r="C34" s="239"/>
      <c r="D34" s="239"/>
      <c r="E34" s="239"/>
      <c r="F34" s="239"/>
      <c r="G34" s="239"/>
      <c r="H34" s="239"/>
      <c r="I34" s="239"/>
      <c r="J34" s="239"/>
    </row>
  </sheetData>
  <mergeCells count="11">
    <mergeCell ref="H2:J2"/>
    <mergeCell ref="B29:D29"/>
    <mergeCell ref="B30:D30"/>
    <mergeCell ref="B34:J34"/>
    <mergeCell ref="B5:J5"/>
    <mergeCell ref="B6:J6"/>
    <mergeCell ref="I32:J32"/>
    <mergeCell ref="B9:B13"/>
    <mergeCell ref="B21:B25"/>
    <mergeCell ref="B14:B20"/>
    <mergeCell ref="G8:H8"/>
  </mergeCells>
  <phoneticPr fontId="0" type="noConversion"/>
  <hyperlinks>
    <hyperlink ref="B34" location="Índice!A1" display="Volver al índice"/>
    <hyperlink ref="I32" location="'G3'!A1" display="Siguiente   "/>
    <hyperlink ref="B32" location="'G1'!A1" display="  Atrás "/>
  </hyperlinks>
  <pageMargins left="0.70000000000000007" right="0.70000000000000007" top="0.95000000000000007" bottom="0.75000000000000011" header="0.30000000000000004" footer="0.30000000000000004"/>
  <pageSetup paperSize="9" scale="53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3"/>
  <sheetViews>
    <sheetView showGridLines="0" workbookViewId="0"/>
  </sheetViews>
  <sheetFormatPr baseColWidth="10" defaultColWidth="12.83203125" defaultRowHeight="31" customHeight="1" x14ac:dyDescent="0"/>
  <cols>
    <col min="1" max="9" width="12.83203125" style="3"/>
    <col min="10" max="10" width="22.1640625" style="3" customWidth="1"/>
    <col min="11" max="11" width="17" style="3" customWidth="1"/>
    <col min="12" max="12" width="14.5" style="3" customWidth="1"/>
    <col min="13" max="13" width="15" style="3" customWidth="1"/>
    <col min="14" max="16384" width="12.83203125" style="3"/>
  </cols>
  <sheetData>
    <row r="1" spans="1:16" s="120" customFormat="1" ht="30.75" customHeight="1"/>
    <row r="2" spans="1:16" s="120" customFormat="1" ht="62" customHeight="1">
      <c r="A2" s="121"/>
      <c r="B2" s="121"/>
      <c r="C2" s="121"/>
      <c r="D2" s="121"/>
      <c r="I2" s="126"/>
      <c r="J2" s="126"/>
      <c r="L2" s="261" t="s">
        <v>181</v>
      </c>
      <c r="M2" s="261"/>
      <c r="N2" s="261"/>
      <c r="O2" s="126"/>
      <c r="P2" s="126"/>
    </row>
    <row r="3" spans="1:16" s="120" customFormat="1" ht="30.75" customHeight="1">
      <c r="A3" s="121"/>
      <c r="B3" s="121"/>
      <c r="C3" s="121"/>
      <c r="H3" s="123"/>
      <c r="I3" s="123"/>
      <c r="J3" s="123"/>
      <c r="K3" s="123"/>
    </row>
    <row r="4" spans="1:16" ht="31" customHeight="1">
      <c r="C4" s="108"/>
      <c r="D4" s="108"/>
      <c r="E4" s="108"/>
    </row>
    <row r="5" spans="1:16" ht="60" customHeight="1">
      <c r="B5" s="263" t="s">
        <v>78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</row>
    <row r="6" spans="1:16" ht="31" customHeight="1">
      <c r="B6" s="245" t="s">
        <v>164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</row>
    <row r="8" spans="1:16" ht="31" customHeight="1">
      <c r="B8" s="32"/>
    </row>
    <row r="9" spans="1:16" ht="50" customHeight="1">
      <c r="J9" s="153" t="s">
        <v>71</v>
      </c>
      <c r="K9" s="153" t="s">
        <v>61</v>
      </c>
      <c r="L9" s="153" t="s">
        <v>51</v>
      </c>
      <c r="M9" s="153" t="s">
        <v>52</v>
      </c>
      <c r="N9" s="153" t="s">
        <v>53</v>
      </c>
    </row>
    <row r="10" spans="1:16" ht="31" customHeight="1">
      <c r="J10" s="118" t="s">
        <v>3</v>
      </c>
      <c r="K10" s="119" t="s">
        <v>62</v>
      </c>
      <c r="L10" s="173">
        <f>'[1]3'!C31</f>
        <v>6.0000000000000001E-3</v>
      </c>
      <c r="M10" s="177">
        <f>'[1]3'!D31</f>
        <v>0.17399999999999999</v>
      </c>
      <c r="N10" s="181">
        <f>'[1]3'!E31</f>
        <v>0.82</v>
      </c>
    </row>
    <row r="11" spans="1:16" ht="31" customHeight="1">
      <c r="J11" s="47" t="s">
        <v>18</v>
      </c>
      <c r="K11" s="47" t="s">
        <v>63</v>
      </c>
      <c r="L11" s="174">
        <f>'[1]3'!C32</f>
        <v>0.01</v>
      </c>
      <c r="M11" s="178">
        <f>'[1]3'!D32</f>
        <v>0.18</v>
      </c>
      <c r="N11" s="182">
        <f>'[1]3'!E32</f>
        <v>0.81100000000000005</v>
      </c>
    </row>
    <row r="12" spans="1:16" ht="31" customHeight="1">
      <c r="J12" s="118" t="s">
        <v>4</v>
      </c>
      <c r="K12" s="119" t="s">
        <v>64</v>
      </c>
      <c r="L12" s="173">
        <f>'[1]3'!C33</f>
        <v>8.9999999999999993E-3</v>
      </c>
      <c r="M12" s="177">
        <f>'[1]3'!D33</f>
        <v>0.33</v>
      </c>
      <c r="N12" s="181">
        <f>'[1]3'!E33</f>
        <v>0.66200000000000003</v>
      </c>
    </row>
    <row r="13" spans="1:16" ht="31" customHeight="1">
      <c r="J13" s="47" t="s">
        <v>5</v>
      </c>
      <c r="K13" s="47" t="s">
        <v>65</v>
      </c>
      <c r="L13" s="174">
        <f>'[1]3'!C34</f>
        <v>8.9999999999999993E-3</v>
      </c>
      <c r="M13" s="178">
        <f>'[1]3'!D34</f>
        <v>0.2</v>
      </c>
      <c r="N13" s="182">
        <f>'[1]3'!E34</f>
        <v>0.79100000000000004</v>
      </c>
    </row>
    <row r="14" spans="1:16" ht="31" customHeight="1">
      <c r="J14" s="118" t="s">
        <v>6</v>
      </c>
      <c r="K14" s="119" t="s">
        <v>66</v>
      </c>
      <c r="L14" s="173">
        <f>'[1]3'!C35</f>
        <v>3.4000000000000002E-2</v>
      </c>
      <c r="M14" s="177">
        <f>'[1]3'!D35</f>
        <v>0.252</v>
      </c>
      <c r="N14" s="181">
        <f>'[1]3'!E35</f>
        <v>0.71399999999999997</v>
      </c>
    </row>
    <row r="15" spans="1:16" ht="31" customHeight="1">
      <c r="J15" s="47" t="s">
        <v>7</v>
      </c>
      <c r="K15" s="47" t="s">
        <v>62</v>
      </c>
      <c r="L15" s="174">
        <f>'[1]3'!C36</f>
        <v>6.0000000000000001E-3</v>
      </c>
      <c r="M15" s="178">
        <f>'[1]3'!D36</f>
        <v>0.17899999999999999</v>
      </c>
      <c r="N15" s="182">
        <f>'[1]3'!E36</f>
        <v>0.81499999999999995</v>
      </c>
    </row>
    <row r="16" spans="1:16" ht="31" customHeight="1">
      <c r="J16" s="118" t="s">
        <v>8</v>
      </c>
      <c r="K16" s="119" t="s">
        <v>66</v>
      </c>
      <c r="L16" s="173">
        <f>'[1]3'!C37</f>
        <v>0.12</v>
      </c>
      <c r="M16" s="177">
        <f>'[1]3'!D37</f>
        <v>0.127</v>
      </c>
      <c r="N16" s="181">
        <f>'[1]3'!E37</f>
        <v>0.753</v>
      </c>
    </row>
    <row r="17" spans="2:14" ht="31" customHeight="1">
      <c r="J17" s="47" t="s">
        <v>9</v>
      </c>
      <c r="K17" s="47" t="s">
        <v>66</v>
      </c>
      <c r="L17" s="175">
        <f>'[1]3'!C38</f>
        <v>1.2999999999999999E-2</v>
      </c>
      <c r="M17" s="179">
        <f>'[1]3'!D38</f>
        <v>0.46899999999999997</v>
      </c>
      <c r="N17" s="183">
        <f>'[1]3'!E38</f>
        <v>0.51700000000000002</v>
      </c>
    </row>
    <row r="18" spans="2:14" ht="31" customHeight="1">
      <c r="J18" s="118" t="s">
        <v>10</v>
      </c>
      <c r="K18" s="119" t="s">
        <v>67</v>
      </c>
      <c r="L18" s="175">
        <f>'[1]3'!C39</f>
        <v>0.02</v>
      </c>
      <c r="M18" s="179">
        <f>'[1]3'!D39</f>
        <v>0.40200000000000002</v>
      </c>
      <c r="N18" s="183">
        <f>'[1]3'!E39</f>
        <v>0.57699999999999996</v>
      </c>
    </row>
    <row r="19" spans="2:14" ht="31" customHeight="1">
      <c r="J19" s="47" t="s">
        <v>19</v>
      </c>
      <c r="K19" s="47" t="s">
        <v>68</v>
      </c>
      <c r="L19" s="174">
        <f>'[1]3'!C40</f>
        <v>1.9E-2</v>
      </c>
      <c r="M19" s="178">
        <f>'[1]3'!D40</f>
        <v>0.189</v>
      </c>
      <c r="N19" s="182">
        <f>'[1]3'!E40</f>
        <v>0.79200000000000004</v>
      </c>
    </row>
    <row r="20" spans="2:14" ht="31" customHeight="1">
      <c r="J20" s="118" t="s">
        <v>11</v>
      </c>
      <c r="K20" s="119" t="s">
        <v>62</v>
      </c>
      <c r="L20" s="173">
        <f>'[1]3'!C41</f>
        <v>7.0000000000000001E-3</v>
      </c>
      <c r="M20" s="177">
        <f>'[1]3'!D41</f>
        <v>0.21299999999999999</v>
      </c>
      <c r="N20" s="181">
        <f>'[1]3'!E41</f>
        <v>0.78</v>
      </c>
    </row>
    <row r="21" spans="2:14" ht="31" customHeight="1">
      <c r="J21" s="47" t="s">
        <v>20</v>
      </c>
      <c r="K21" s="47" t="s">
        <v>62</v>
      </c>
      <c r="L21" s="174">
        <f>'[1]3'!C42</f>
        <v>3.0000000000000001E-3</v>
      </c>
      <c r="M21" s="178">
        <f>'[1]3'!D42</f>
        <v>0.16600000000000001</v>
      </c>
      <c r="N21" s="182">
        <f>'[1]3'!E42</f>
        <v>0.83099999999999996</v>
      </c>
    </row>
    <row r="22" spans="2:14" ht="31" customHeight="1">
      <c r="J22" s="118" t="s">
        <v>13</v>
      </c>
      <c r="K22" s="119" t="s">
        <v>69</v>
      </c>
      <c r="L22" s="173">
        <f>'[1]3'!C43</f>
        <v>0.13400000000000001</v>
      </c>
      <c r="M22" s="177">
        <f>'[1]3'!D43</f>
        <v>0.21099999999999999</v>
      </c>
      <c r="N22" s="181">
        <f>'[1]3'!E43</f>
        <v>0.65600000000000003</v>
      </c>
    </row>
    <row r="23" spans="2:14" ht="31" customHeight="1">
      <c r="J23" s="47" t="s">
        <v>14</v>
      </c>
      <c r="K23" s="47" t="s">
        <v>70</v>
      </c>
      <c r="L23" s="174">
        <f>'[1]3'!C44</f>
        <v>2.5000000000000001E-2</v>
      </c>
      <c r="M23" s="178">
        <f>'[1]3'!D44</f>
        <v>0.26900000000000002</v>
      </c>
      <c r="N23" s="182">
        <f>'[1]3'!E44</f>
        <v>0.70599999999999996</v>
      </c>
    </row>
    <row r="24" spans="2:14" ht="31" customHeight="1">
      <c r="J24" s="118" t="s">
        <v>15</v>
      </c>
      <c r="K24" s="119" t="s">
        <v>62</v>
      </c>
      <c r="L24" s="173">
        <f>'[1]3'!C45</f>
        <v>5.0000000000000001E-3</v>
      </c>
      <c r="M24" s="177">
        <f>'[1]3'!D45</f>
        <v>0.20499999999999999</v>
      </c>
      <c r="N24" s="181">
        <f>'[1]3'!E45</f>
        <v>0.79</v>
      </c>
    </row>
    <row r="25" spans="2:14" ht="31" customHeight="1">
      <c r="J25" s="265" t="s">
        <v>21</v>
      </c>
      <c r="K25" s="265"/>
      <c r="L25" s="176">
        <f>+'[1]3'!C46</f>
        <v>2.8000000000000004E-2</v>
      </c>
      <c r="M25" s="180">
        <f>+'[1]3'!D46</f>
        <v>0.23773333333333335</v>
      </c>
      <c r="N25" s="184">
        <f>+'[1]3'!E46</f>
        <v>0.73433333333333339</v>
      </c>
    </row>
    <row r="26" spans="2:14" ht="25" customHeight="1">
      <c r="B26" s="266" t="s">
        <v>156</v>
      </c>
      <c r="C26" s="266"/>
      <c r="D26" s="266"/>
      <c r="E26" s="266"/>
      <c r="F26" s="266"/>
      <c r="G26" s="266"/>
      <c r="H26" s="266"/>
    </row>
    <row r="27" spans="2:14" ht="25" customHeight="1">
      <c r="B27" s="237" t="s">
        <v>147</v>
      </c>
      <c r="C27" s="237"/>
      <c r="D27" s="237"/>
      <c r="E27" s="237"/>
      <c r="F27" s="237"/>
      <c r="G27" s="237"/>
      <c r="H27" s="237"/>
    </row>
    <row r="28" spans="2:14" ht="25" customHeight="1">
      <c r="B28" s="262" t="s">
        <v>148</v>
      </c>
      <c r="C28" s="262"/>
      <c r="D28" s="262"/>
      <c r="E28" s="262"/>
      <c r="F28" s="262"/>
      <c r="G28" s="262"/>
      <c r="H28" s="262"/>
    </row>
    <row r="29" spans="2:14" ht="25" customHeight="1">
      <c r="B29" s="238" t="s">
        <v>165</v>
      </c>
      <c r="C29" s="238"/>
      <c r="D29" s="238"/>
      <c r="E29" s="238"/>
      <c r="F29" s="238"/>
      <c r="G29" s="238"/>
      <c r="H29" s="238"/>
    </row>
    <row r="30" spans="2:14" ht="30" customHeight="1">
      <c r="B30" s="57"/>
      <c r="C30" s="57"/>
      <c r="D30" s="57"/>
      <c r="E30" s="57"/>
      <c r="F30" s="57"/>
      <c r="G30" s="57"/>
      <c r="H30" s="57"/>
    </row>
    <row r="31" spans="2:14" s="127" customFormat="1" ht="30.75" customHeight="1">
      <c r="B31" s="198" t="s">
        <v>162</v>
      </c>
      <c r="C31" s="128"/>
      <c r="D31" s="128"/>
      <c r="E31" s="128"/>
      <c r="F31" s="128"/>
      <c r="G31" s="128"/>
      <c r="H31" s="128"/>
      <c r="I31" s="128"/>
      <c r="J31" s="128"/>
      <c r="M31" s="264" t="s">
        <v>166</v>
      </c>
      <c r="N31" s="264"/>
    </row>
    <row r="32" spans="2:14" ht="31" customHeight="1">
      <c r="B32" s="30"/>
    </row>
    <row r="33" spans="2:14" ht="50" customHeight="1">
      <c r="B33" s="239" t="s">
        <v>112</v>
      </c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</row>
  </sheetData>
  <mergeCells count="10">
    <mergeCell ref="L2:N2"/>
    <mergeCell ref="B27:H27"/>
    <mergeCell ref="B28:H28"/>
    <mergeCell ref="B33:N33"/>
    <mergeCell ref="B5:N5"/>
    <mergeCell ref="B6:N6"/>
    <mergeCell ref="M31:N31"/>
    <mergeCell ref="J25:K25"/>
    <mergeCell ref="B26:H26"/>
    <mergeCell ref="B29:H29"/>
  </mergeCells>
  <phoneticPr fontId="0" type="noConversion"/>
  <hyperlinks>
    <hyperlink ref="B33" location="Índice!A1" display="Volver al índice"/>
    <hyperlink ref="M31" location="'G4'!A1" display="Siguiente   "/>
    <hyperlink ref="B31" location="'G2'!A1" display="  Atrás "/>
  </hyperlinks>
  <pageMargins left="0.70000000000000007" right="0.70000000000000007" top="0.95000000000000007" bottom="0.75000000000000011" header="0.30000000000000004" footer="0.30000000000000004"/>
  <pageSetup paperSize="9" scale="55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53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4"/>
  <sheetViews>
    <sheetView showGridLines="0" workbookViewId="0"/>
  </sheetViews>
  <sheetFormatPr baseColWidth="10" defaultColWidth="12.83203125" defaultRowHeight="31" customHeight="1" x14ac:dyDescent="0"/>
  <cols>
    <col min="1" max="4" width="12.83203125" style="3"/>
    <col min="5" max="5" width="29.5" style="3" customWidth="1"/>
    <col min="6" max="6" width="12.83203125" style="3"/>
    <col min="7" max="8" width="12.83203125" style="3" customWidth="1"/>
    <col min="9" max="9" width="12.83203125" style="3"/>
    <col min="10" max="10" width="23.5" style="3" customWidth="1"/>
    <col min="11" max="11" width="15" style="3" customWidth="1"/>
    <col min="12" max="12" width="21.5" style="3" customWidth="1"/>
    <col min="13" max="13" width="22.5" style="3" customWidth="1"/>
    <col min="14" max="16384" width="12.83203125" style="3"/>
  </cols>
  <sheetData>
    <row r="1" spans="1:15" s="120" customFormat="1" ht="30.75" customHeight="1"/>
    <row r="2" spans="1:15" s="120" customFormat="1" ht="62" customHeight="1">
      <c r="A2" s="121"/>
      <c r="B2" s="121"/>
      <c r="C2" s="121"/>
      <c r="D2" s="121"/>
      <c r="I2" s="126"/>
      <c r="J2" s="126"/>
      <c r="L2" s="261" t="s">
        <v>181</v>
      </c>
      <c r="M2" s="261"/>
      <c r="N2" s="126"/>
      <c r="O2" s="126"/>
    </row>
    <row r="3" spans="1:15" s="120" customFormat="1" ht="30.75" customHeight="1">
      <c r="A3" s="121"/>
      <c r="B3" s="121"/>
      <c r="C3" s="121"/>
      <c r="H3" s="123"/>
      <c r="I3" s="123"/>
      <c r="J3" s="123"/>
      <c r="K3" s="123"/>
    </row>
    <row r="5" spans="1:15" ht="60" customHeight="1">
      <c r="B5" s="258" t="s">
        <v>78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</row>
    <row r="6" spans="1:15" ht="31" customHeight="1">
      <c r="B6" s="245" t="s">
        <v>160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</row>
    <row r="8" spans="1:15" ht="31" customHeight="1">
      <c r="B8" s="32"/>
    </row>
    <row r="9" spans="1:15" ht="31" customHeight="1">
      <c r="J9" s="268" t="s">
        <v>71</v>
      </c>
      <c r="K9" s="250" t="s">
        <v>61</v>
      </c>
      <c r="L9" s="268" t="s">
        <v>97</v>
      </c>
      <c r="M9" s="268" t="s">
        <v>98</v>
      </c>
    </row>
    <row r="10" spans="1:15" ht="31" customHeight="1">
      <c r="J10" s="269"/>
      <c r="K10" s="269"/>
      <c r="L10" s="269"/>
      <c r="M10" s="269"/>
    </row>
    <row r="11" spans="1:15" ht="31" customHeight="1">
      <c r="J11" s="118" t="s">
        <v>3</v>
      </c>
      <c r="K11" s="119" t="s">
        <v>62</v>
      </c>
      <c r="L11" s="189">
        <v>212.2905027932961</v>
      </c>
      <c r="M11" s="185">
        <v>370.43468518933452</v>
      </c>
    </row>
    <row r="12" spans="1:15" ht="31" customHeight="1">
      <c r="J12" s="47" t="s">
        <v>18</v>
      </c>
      <c r="K12" s="47" t="s">
        <v>63</v>
      </c>
      <c r="L12" s="190">
        <v>233.11761734067892</v>
      </c>
      <c r="M12" s="186">
        <v>612.84247921027099</v>
      </c>
    </row>
    <row r="13" spans="1:15" ht="31" customHeight="1">
      <c r="J13" s="118" t="s">
        <v>4</v>
      </c>
      <c r="K13" s="119" t="s">
        <v>64</v>
      </c>
      <c r="L13" s="189">
        <v>311.10000000000002</v>
      </c>
      <c r="M13" s="185">
        <v>666.45509362107271</v>
      </c>
    </row>
    <row r="14" spans="1:15" ht="31" customHeight="1">
      <c r="J14" s="47" t="s">
        <v>5</v>
      </c>
      <c r="K14" s="47" t="s">
        <v>65</v>
      </c>
      <c r="L14" s="190">
        <v>316.27906976744185</v>
      </c>
      <c r="M14" s="187" t="s">
        <v>99</v>
      </c>
    </row>
    <row r="15" spans="1:15" ht="31" customHeight="1">
      <c r="J15" s="118" t="s">
        <v>6</v>
      </c>
      <c r="K15" s="119" t="s">
        <v>66</v>
      </c>
      <c r="L15" s="189">
        <v>125.21428571428572</v>
      </c>
      <c r="M15" s="185">
        <v>500.85714285714289</v>
      </c>
    </row>
    <row r="16" spans="1:15" ht="31" customHeight="1">
      <c r="J16" s="47" t="s">
        <v>7</v>
      </c>
      <c r="K16" s="47" t="s">
        <v>62</v>
      </c>
      <c r="L16" s="190">
        <v>212.2905027932961</v>
      </c>
      <c r="M16" s="186">
        <v>451.93815818955858</v>
      </c>
    </row>
    <row r="17" spans="2:13" ht="31" customHeight="1">
      <c r="J17" s="118" t="s">
        <v>8</v>
      </c>
      <c r="K17" s="119" t="s">
        <v>66</v>
      </c>
      <c r="L17" s="189">
        <v>125.21428571428572</v>
      </c>
      <c r="M17" s="185">
        <v>453.27571428571429</v>
      </c>
    </row>
    <row r="18" spans="2:13" ht="31" customHeight="1">
      <c r="J18" s="47" t="s">
        <v>9</v>
      </c>
      <c r="K18" s="47" t="s">
        <v>66</v>
      </c>
      <c r="L18" s="190">
        <v>125.21428571428572</v>
      </c>
      <c r="M18" s="186">
        <v>383.41025641025641</v>
      </c>
    </row>
    <row r="19" spans="2:13" ht="31" customHeight="1">
      <c r="J19" s="118" t="s">
        <v>10</v>
      </c>
      <c r="K19" s="119" t="s">
        <v>67</v>
      </c>
      <c r="L19" s="189">
        <v>184.56375838926201</v>
      </c>
      <c r="M19" s="185">
        <v>307.24832214765104</v>
      </c>
    </row>
    <row r="20" spans="2:13" ht="31" customHeight="1">
      <c r="J20" s="47" t="s">
        <v>19</v>
      </c>
      <c r="K20" s="47" t="s">
        <v>68</v>
      </c>
      <c r="L20" s="190">
        <v>138.50817642286836</v>
      </c>
      <c r="M20" s="186">
        <v>376.07275521967466</v>
      </c>
    </row>
    <row r="21" spans="2:13" ht="31" customHeight="1">
      <c r="J21" s="119" t="s">
        <v>11</v>
      </c>
      <c r="K21" s="119" t="s">
        <v>62</v>
      </c>
      <c r="L21" s="191">
        <v>212.2905027932961</v>
      </c>
      <c r="M21" s="188">
        <v>402.47591306296215</v>
      </c>
    </row>
    <row r="22" spans="2:13" ht="31" customHeight="1">
      <c r="J22" s="47" t="s">
        <v>20</v>
      </c>
      <c r="K22" s="47" t="s">
        <v>62</v>
      </c>
      <c r="L22" s="190">
        <v>212.2905027932961</v>
      </c>
      <c r="M22" s="186">
        <v>379.34125028008071</v>
      </c>
    </row>
    <row r="23" spans="2:13" ht="31" customHeight="1">
      <c r="J23" s="119" t="s">
        <v>13</v>
      </c>
      <c r="K23" s="119" t="s">
        <v>69</v>
      </c>
      <c r="L23" s="191">
        <v>300.85214675432337</v>
      </c>
      <c r="M23" s="188">
        <v>558.20239449382086</v>
      </c>
    </row>
    <row r="24" spans="2:13" ht="31" customHeight="1">
      <c r="J24" s="47" t="s">
        <v>14</v>
      </c>
      <c r="K24" s="47" t="s">
        <v>70</v>
      </c>
      <c r="L24" s="190">
        <v>235.73322856300953</v>
      </c>
      <c r="M24" s="186">
        <v>428.83803162754151</v>
      </c>
    </row>
    <row r="25" spans="2:13" ht="31" customHeight="1">
      <c r="J25" s="119" t="s">
        <v>15</v>
      </c>
      <c r="K25" s="119" t="s">
        <v>62</v>
      </c>
      <c r="L25" s="191">
        <v>212.2905027932961</v>
      </c>
      <c r="M25" s="188">
        <v>412.67084920457097</v>
      </c>
    </row>
    <row r="26" spans="2:13" ht="31" customHeight="1">
      <c r="B26" s="23"/>
    </row>
    <row r="29" spans="2:13" ht="31" customHeight="1">
      <c r="B29" s="267" t="s">
        <v>96</v>
      </c>
      <c r="C29" s="267"/>
      <c r="D29" s="267"/>
      <c r="E29" s="267"/>
      <c r="F29" s="267"/>
      <c r="G29" s="267"/>
      <c r="H29" s="267"/>
    </row>
    <row r="30" spans="2:13" ht="31" customHeight="1">
      <c r="B30" s="238" t="s">
        <v>161</v>
      </c>
      <c r="C30" s="238"/>
      <c r="D30" s="238"/>
      <c r="E30" s="238"/>
      <c r="F30" s="238"/>
      <c r="G30" s="238"/>
      <c r="H30" s="238"/>
    </row>
    <row r="31" spans="2:13" ht="31" customHeight="1">
      <c r="B31" s="57"/>
      <c r="C31" s="57"/>
      <c r="D31" s="57"/>
      <c r="E31" s="57"/>
      <c r="F31" s="57"/>
      <c r="G31" s="57"/>
      <c r="H31" s="57"/>
    </row>
    <row r="32" spans="2:13" s="127" customFormat="1" ht="30.75" customHeight="1">
      <c r="B32" s="198" t="s">
        <v>162</v>
      </c>
      <c r="C32" s="128"/>
      <c r="D32" s="128"/>
      <c r="E32" s="128"/>
      <c r="F32" s="128"/>
      <c r="G32" s="128"/>
      <c r="M32" s="198" t="s">
        <v>163</v>
      </c>
    </row>
    <row r="33" spans="2:13" ht="31" customHeight="1">
      <c r="B33" s="43"/>
    </row>
    <row r="34" spans="2:13" ht="50" customHeight="1">
      <c r="B34" s="239" t="s">
        <v>112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</row>
  </sheetData>
  <mergeCells count="10">
    <mergeCell ref="L2:M2"/>
    <mergeCell ref="B29:H29"/>
    <mergeCell ref="B30:H30"/>
    <mergeCell ref="B34:M34"/>
    <mergeCell ref="B5:M5"/>
    <mergeCell ref="B6:M6"/>
    <mergeCell ref="J9:J10"/>
    <mergeCell ref="L9:L10"/>
    <mergeCell ref="M9:M10"/>
    <mergeCell ref="K9:K10"/>
  </mergeCells>
  <phoneticPr fontId="0" type="noConversion"/>
  <hyperlinks>
    <hyperlink ref="B34" location="Índice!A1" display="Volver al índice"/>
    <hyperlink ref="M32" location="'G5'!A1" display="Siguiente   "/>
    <hyperlink ref="B32" location="'G3'!A1" display="  Atrás "/>
  </hyperlinks>
  <pageMargins left="0.70000000000000007" right="0.70000000000000007" top="0.95000000000000007" bottom="0.75000000000000011" header="0.30000000000000004" footer="0.30000000000000004"/>
  <pageSetup paperSize="9" scale="53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5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</vt:lpstr>
      <vt:lpstr>2</vt:lpstr>
      <vt:lpstr>3</vt:lpstr>
      <vt:lpstr>4</vt:lpstr>
      <vt:lpstr>G1</vt:lpstr>
      <vt:lpstr>G2</vt:lpstr>
      <vt:lpstr>G3</vt:lpstr>
      <vt:lpstr>G4</vt:lpstr>
      <vt:lpstr>G5</vt:lpstr>
    </vt:vector>
  </TitlesOfParts>
  <Company>CORPORACION ANDINA DE FOMENTO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MMIQUILENA</dc:creator>
  <cp:lastModifiedBy>vivi Mora</cp:lastModifiedBy>
  <cp:lastPrinted>2015-06-18T02:04:39Z</cp:lastPrinted>
  <dcterms:created xsi:type="dcterms:W3CDTF">2010-06-18T00:09:37Z</dcterms:created>
  <dcterms:modified xsi:type="dcterms:W3CDTF">2015-06-18T02:04:50Z</dcterms:modified>
</cp:coreProperties>
</file>