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.xml" ContentType="application/vnd.openxmlformats-officedocument.drawingml.chart+xml"/>
  <Override PartName="/xl/drawings/drawing34.xml" ContentType="application/vnd.openxmlformats-officedocument.drawing+xml"/>
  <Override PartName="/xl/charts/chart2.xml" ContentType="application/vnd.openxmlformats-officedocument.drawingml.chart+xml"/>
  <Override PartName="/xl/drawings/drawing35.xml" ContentType="application/vnd.openxmlformats-officedocument.drawing+xml"/>
  <Override PartName="/xl/charts/chart3.xml" ContentType="application/vnd.openxmlformats-officedocument.drawingml.chart+xml"/>
  <Override PartName="/xl/drawings/drawing36.xml" ContentType="application/vnd.openxmlformats-officedocument.drawing+xml"/>
  <Override PartName="/xl/charts/chart4.xml" ContentType="application/vnd.openxmlformats-officedocument.drawingml.chart+xml"/>
  <Override PartName="/xl/drawings/drawing37.xml" ContentType="application/vnd.openxmlformats-officedocument.drawing+xml"/>
  <Override PartName="/xl/charts/chart5.xml" ContentType="application/vnd.openxmlformats-officedocument.drawingml.chart+xml"/>
  <Override PartName="/xl/drawings/drawing38.xml" ContentType="application/vnd.openxmlformats-officedocument.drawing+xml"/>
  <Override PartName="/xl/charts/chart6.xml" ContentType="application/vnd.openxmlformats-officedocument.drawingml.chart+xml"/>
  <Override PartName="/xl/drawings/drawing3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807"/>
  </bookViews>
  <sheets>
    <sheet name="Índice" sheetId="57" r:id="rId1"/>
    <sheet name="1" sheetId="25" r:id="rId2"/>
    <sheet name="2" sheetId="1" r:id="rId3"/>
    <sheet name="3" sheetId="2" r:id="rId4"/>
    <sheet name="4" sheetId="7" r:id="rId5"/>
    <sheet name="5" sheetId="8" r:id="rId6"/>
    <sheet name="6.a" sheetId="9" r:id="rId7"/>
    <sheet name="6.b" sheetId="10" r:id="rId8"/>
    <sheet name="6.c" sheetId="11" r:id="rId9"/>
    <sheet name="6.d" sheetId="12" r:id="rId10"/>
    <sheet name="7.a" sheetId="42" r:id="rId11"/>
    <sheet name="7.b" sheetId="43" r:id="rId12"/>
    <sheet name="7.c" sheetId="44" r:id="rId13"/>
    <sheet name="7.d" sheetId="14" r:id="rId14"/>
    <sheet name="7.e" sheetId="22" r:id="rId15"/>
    <sheet name="7.f" sheetId="24" r:id="rId16"/>
    <sheet name="8.a" sheetId="15" r:id="rId17"/>
    <sheet name="8.b" sheetId="16" r:id="rId18"/>
    <sheet name="8.c" sheetId="21" r:id="rId19"/>
    <sheet name="9.a" sheetId="45" r:id="rId20"/>
    <sheet name="9.b" sheetId="46" r:id="rId21"/>
    <sheet name="9.c" sheetId="47" r:id="rId22"/>
    <sheet name="10.a" sheetId="53" r:id="rId23"/>
    <sheet name="10.b" sheetId="54" r:id="rId24"/>
    <sheet name="10.c" sheetId="52" r:id="rId25"/>
    <sheet name="10.d" sheetId="51" r:id="rId26"/>
    <sheet name="10.e" sheetId="48" r:id="rId27"/>
    <sheet name="10.f" sheetId="49" r:id="rId28"/>
    <sheet name="10.g" sheetId="50" r:id="rId29"/>
    <sheet name="10.h" sheetId="55" r:id="rId30"/>
    <sheet name="10.i" sheetId="56" r:id="rId31"/>
    <sheet name="10.j" sheetId="40" r:id="rId32"/>
    <sheet name="G1" sheetId="26" r:id="rId33"/>
    <sheet name="G2" sheetId="27" r:id="rId34"/>
    <sheet name="G3" sheetId="28" r:id="rId35"/>
    <sheet name="G4" sheetId="29" r:id="rId36"/>
    <sheet name="G5" sheetId="30" r:id="rId37"/>
    <sheet name="G6" sheetId="36" r:id="rId38"/>
    <sheet name="G7" sheetId="37" r:id="rId39"/>
  </sheets>
  <definedNames>
    <definedName name="_xlnm.Print_Area" localSheetId="1">'1'!$A$4:$E$28</definedName>
    <definedName name="_xlnm.Print_Area" localSheetId="22">'10.a'!$A$4:$L$32</definedName>
    <definedName name="_xlnm.Print_Area" localSheetId="23">'10.b'!$A$4:$L$32</definedName>
    <definedName name="_xlnm.Print_Area" localSheetId="24">'10.c'!$A$4:$L$32</definedName>
    <definedName name="_xlnm.Print_Area" localSheetId="25">'10.d'!$A$4:$L$33</definedName>
    <definedName name="_xlnm.Print_Area" localSheetId="26">'10.e'!$A$4:$L$32</definedName>
    <definedName name="_xlnm.Print_Area" localSheetId="27">'10.f'!$A$4:$L$32</definedName>
    <definedName name="_xlnm.Print_Area" localSheetId="28">'10.g'!$A$4:$L$32</definedName>
    <definedName name="_xlnm.Print_Area" localSheetId="29">'10.h'!$A$4:$L$32</definedName>
    <definedName name="_xlnm.Print_Area" localSheetId="30">'10.i'!$A$4:$L$33</definedName>
    <definedName name="_xlnm.Print_Area" localSheetId="31">'10.j'!$A$4:$L$31</definedName>
    <definedName name="_xlnm.Print_Area" localSheetId="2">'2'!$A$4:$I$27</definedName>
    <definedName name="_xlnm.Print_Area" localSheetId="3">'3'!$A$4:$P$28</definedName>
    <definedName name="_xlnm.Print_Area" localSheetId="4">'4'!$A$4:$H$26</definedName>
    <definedName name="_xlnm.Print_Area" localSheetId="5">'5'!$A$4:$H$22</definedName>
    <definedName name="_xlnm.Print_Area" localSheetId="6">'6.a'!$A$4:$P$29</definedName>
    <definedName name="_xlnm.Print_Area" localSheetId="7">'6.b'!$A$4:$P$29</definedName>
    <definedName name="_xlnm.Print_Area" localSheetId="8">'6.c'!$A$4:$P$29</definedName>
    <definedName name="_xlnm.Print_Area" localSheetId="9">'6.d'!$A$4:$P$29</definedName>
    <definedName name="_xlnm.Print_Area" localSheetId="10">'7.a'!$A$4:$S$28</definedName>
    <definedName name="_xlnm.Print_Area" localSheetId="11">'7.b'!$A$4:$S$28</definedName>
    <definedName name="_xlnm.Print_Area" localSheetId="12">'7.c'!$A$4:$S$28</definedName>
    <definedName name="_xlnm.Print_Area" localSheetId="13">'7.d'!$A$4:$P$29</definedName>
    <definedName name="_xlnm.Print_Area" localSheetId="14">'7.e'!$A$4:$H$27</definedName>
    <definedName name="_xlnm.Print_Area" localSheetId="15">'7.f'!$A$4:$G$29</definedName>
    <definedName name="_xlnm.Print_Area" localSheetId="16">'8.a'!$A$4:$L$31</definedName>
    <definedName name="_xlnm.Print_Area" localSheetId="17">'8.b'!$A$4:$L$27</definedName>
    <definedName name="_xlnm.Print_Area" localSheetId="18">'8.c'!$A$4:$H$14</definedName>
    <definedName name="_xlnm.Print_Area" localSheetId="19">'9.a'!$A$4:$S$28</definedName>
    <definedName name="_xlnm.Print_Area" localSheetId="20">'9.b'!$A$4:$S$28</definedName>
    <definedName name="_xlnm.Print_Area" localSheetId="21">'9.c'!$A$4:$P$28</definedName>
    <definedName name="_xlnm.Print_Area" localSheetId="32">'G1'!$A$4:$Q$28</definedName>
    <definedName name="_xlnm.Print_Area" localSheetId="33">'G2'!$A$4:$J$17</definedName>
    <definedName name="_xlnm.Print_Area" localSheetId="34">'G3'!$A$4:$J$19</definedName>
    <definedName name="_xlnm.Print_Area" localSheetId="35">'G4'!$A$4:$J$19</definedName>
    <definedName name="_xlnm.Print_Area" localSheetId="36">'G5'!$A$4:$N$30</definedName>
    <definedName name="_xlnm.Print_Area" localSheetId="37">'G6'!$A$4:$N$29</definedName>
    <definedName name="_xlnm.Print_Area" localSheetId="38">'G7'!$A$4:$N$28</definedName>
    <definedName name="_xlnm.Print_Area" localSheetId="0">Índice!$A$4:$K$51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" i="26" l="1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10" i="26"/>
  <c r="K21" i="16"/>
  <c r="I21" i="16"/>
  <c r="G21" i="16"/>
  <c r="I25" i="15"/>
  <c r="H25" i="15"/>
  <c r="G25" i="15"/>
  <c r="H21" i="16"/>
  <c r="K25" i="15"/>
  <c r="L26" i="36"/>
  <c r="M22" i="36"/>
  <c r="M13" i="36"/>
  <c r="M26" i="36"/>
  <c r="G21" i="40"/>
  <c r="K21" i="40"/>
  <c r="G13" i="56"/>
  <c r="G14" i="56"/>
  <c r="K14" i="56"/>
  <c r="G15" i="56"/>
  <c r="G16" i="56"/>
  <c r="G17" i="56"/>
  <c r="G18" i="56"/>
  <c r="G19" i="56"/>
  <c r="G20" i="56"/>
  <c r="G21" i="56"/>
  <c r="G22" i="56"/>
  <c r="G23" i="56"/>
  <c r="K23" i="56"/>
  <c r="G24" i="56"/>
  <c r="K24" i="56"/>
  <c r="G12" i="56"/>
  <c r="G12" i="55"/>
  <c r="K12" i="55"/>
  <c r="G14" i="55"/>
  <c r="K14" i="55"/>
  <c r="G16" i="55"/>
  <c r="G19" i="55"/>
  <c r="K19" i="55"/>
  <c r="G20" i="55"/>
  <c r="G21" i="55"/>
  <c r="K21" i="55"/>
  <c r="G22" i="55"/>
  <c r="K22" i="55"/>
  <c r="G24" i="55"/>
  <c r="G10" i="55"/>
  <c r="G24" i="50"/>
  <c r="K24" i="50"/>
  <c r="G15" i="50"/>
  <c r="G11" i="49"/>
  <c r="K11" i="49"/>
  <c r="G12" i="49"/>
  <c r="G13" i="49"/>
  <c r="G14" i="49"/>
  <c r="G15" i="49"/>
  <c r="K15" i="49"/>
  <c r="G16" i="49"/>
  <c r="G17" i="49"/>
  <c r="K17" i="49"/>
  <c r="G18" i="49"/>
  <c r="G19" i="49"/>
  <c r="G20" i="49"/>
  <c r="K20" i="49"/>
  <c r="G21" i="49"/>
  <c r="G22" i="49"/>
  <c r="G23" i="49"/>
  <c r="G24" i="49"/>
  <c r="K24" i="49"/>
  <c r="G10" i="49"/>
  <c r="G11" i="48"/>
  <c r="K11" i="48"/>
  <c r="G12" i="48"/>
  <c r="G13" i="48"/>
  <c r="K13" i="48"/>
  <c r="G14" i="48"/>
  <c r="G15" i="48"/>
  <c r="K15" i="48"/>
  <c r="G16" i="48"/>
  <c r="G17" i="48"/>
  <c r="K17" i="48"/>
  <c r="G18" i="48"/>
  <c r="G19" i="48"/>
  <c r="K19" i="48"/>
  <c r="G20" i="48"/>
  <c r="G21" i="48"/>
  <c r="K21" i="48"/>
  <c r="G22" i="48"/>
  <c r="G23" i="48"/>
  <c r="K23" i="48"/>
  <c r="G24" i="48"/>
  <c r="G10" i="48"/>
  <c r="K10" i="48"/>
  <c r="G12" i="51"/>
  <c r="G11" i="51"/>
  <c r="K11" i="51"/>
  <c r="G13" i="51"/>
  <c r="G14" i="51"/>
  <c r="K14" i="51"/>
  <c r="G15" i="51"/>
  <c r="G16" i="51"/>
  <c r="G17" i="51"/>
  <c r="G18" i="51"/>
  <c r="K18" i="51"/>
  <c r="G19" i="51"/>
  <c r="G20" i="51"/>
  <c r="K20" i="51"/>
  <c r="G21" i="51"/>
  <c r="G22" i="51"/>
  <c r="G23" i="51"/>
  <c r="G24" i="51"/>
  <c r="K24" i="51"/>
  <c r="G10" i="51"/>
  <c r="G13" i="52"/>
  <c r="G18" i="52"/>
  <c r="K18" i="52"/>
  <c r="G21" i="52"/>
  <c r="K21" i="52"/>
  <c r="G12" i="52"/>
  <c r="K12" i="52"/>
  <c r="G13" i="54"/>
  <c r="G23" i="53"/>
  <c r="K23" i="53"/>
  <c r="G18" i="53"/>
  <c r="G25" i="53"/>
  <c r="D25" i="53"/>
  <c r="K25" i="53"/>
  <c r="F25" i="56"/>
  <c r="E25" i="56"/>
  <c r="D25" i="56"/>
  <c r="I25" i="56"/>
  <c r="F25" i="55"/>
  <c r="D25" i="55"/>
  <c r="J25" i="55"/>
  <c r="E25" i="55"/>
  <c r="H25" i="55"/>
  <c r="F25" i="50"/>
  <c r="D25" i="50"/>
  <c r="J25" i="50"/>
  <c r="E25" i="50"/>
  <c r="H25" i="50"/>
  <c r="D25" i="49"/>
  <c r="F25" i="49"/>
  <c r="E25" i="49"/>
  <c r="H25" i="49"/>
  <c r="F25" i="52"/>
  <c r="E25" i="52"/>
  <c r="H25" i="52"/>
  <c r="D25" i="52"/>
  <c r="J25" i="52"/>
  <c r="F25" i="53"/>
  <c r="E25" i="53"/>
  <c r="H25" i="53"/>
  <c r="K13" i="56"/>
  <c r="K21" i="56"/>
  <c r="K12" i="56"/>
  <c r="K24" i="55"/>
  <c r="K20" i="55"/>
  <c r="K16" i="55"/>
  <c r="K15" i="50"/>
  <c r="K14" i="49"/>
  <c r="K19" i="49"/>
  <c r="K23" i="49"/>
  <c r="K10" i="49"/>
  <c r="F25" i="40"/>
  <c r="D25" i="40"/>
  <c r="J25" i="40"/>
  <c r="J21" i="40"/>
  <c r="J13" i="56"/>
  <c r="J14" i="56"/>
  <c r="J21" i="56"/>
  <c r="J23" i="56"/>
  <c r="J24" i="56"/>
  <c r="J12" i="56"/>
  <c r="J12" i="55"/>
  <c r="J14" i="55"/>
  <c r="J16" i="55"/>
  <c r="J19" i="55"/>
  <c r="J20" i="55"/>
  <c r="J21" i="55"/>
  <c r="J22" i="55"/>
  <c r="J23" i="55"/>
  <c r="J24" i="55"/>
  <c r="J10" i="55"/>
  <c r="J24" i="50"/>
  <c r="J15" i="50"/>
  <c r="J11" i="49"/>
  <c r="J14" i="49"/>
  <c r="J15" i="49"/>
  <c r="J17" i="49"/>
  <c r="J19" i="49"/>
  <c r="J20" i="49"/>
  <c r="J23" i="49"/>
  <c r="J24" i="49"/>
  <c r="J10" i="49"/>
  <c r="J21" i="52"/>
  <c r="J18" i="52"/>
  <c r="J13" i="52"/>
  <c r="J12" i="52"/>
  <c r="J25" i="53"/>
  <c r="J23" i="53"/>
  <c r="J18" i="53"/>
  <c r="J13" i="51"/>
  <c r="E25" i="40"/>
  <c r="I25" i="40"/>
  <c r="I21" i="40"/>
  <c r="I13" i="56"/>
  <c r="I14" i="56"/>
  <c r="I21" i="56"/>
  <c r="I23" i="56"/>
  <c r="I24" i="56"/>
  <c r="I12" i="56"/>
  <c r="I25" i="55"/>
  <c r="I12" i="55"/>
  <c r="I14" i="55"/>
  <c r="I16" i="55"/>
  <c r="I19" i="55"/>
  <c r="I20" i="55"/>
  <c r="I21" i="55"/>
  <c r="I22" i="55"/>
  <c r="I23" i="55"/>
  <c r="I24" i="55"/>
  <c r="I10" i="55"/>
  <c r="I24" i="50"/>
  <c r="I15" i="50"/>
  <c r="I25" i="49"/>
  <c r="I24" i="49"/>
  <c r="I23" i="49"/>
  <c r="I20" i="49"/>
  <c r="I19" i="49"/>
  <c r="I17" i="49"/>
  <c r="I15" i="49"/>
  <c r="I14" i="49"/>
  <c r="I11" i="49"/>
  <c r="I10" i="49"/>
  <c r="I25" i="52"/>
  <c r="I13" i="52"/>
  <c r="I18" i="52"/>
  <c r="I21" i="52"/>
  <c r="I12" i="52"/>
  <c r="I23" i="53"/>
  <c r="I18" i="53"/>
  <c r="I13" i="51"/>
  <c r="H25" i="40"/>
  <c r="H21" i="40"/>
  <c r="H13" i="56"/>
  <c r="H14" i="56"/>
  <c r="H21" i="56"/>
  <c r="H23" i="56"/>
  <c r="H24" i="56"/>
  <c r="H12" i="56"/>
  <c r="H14" i="55"/>
  <c r="H16" i="55"/>
  <c r="H19" i="55"/>
  <c r="H20" i="55"/>
  <c r="H21" i="55"/>
  <c r="H22" i="55"/>
  <c r="H23" i="55"/>
  <c r="H24" i="55"/>
  <c r="H12" i="55"/>
  <c r="H10" i="55"/>
  <c r="H24" i="50"/>
  <c r="H15" i="50"/>
  <c r="H14" i="49"/>
  <c r="H15" i="49"/>
  <c r="H17" i="49"/>
  <c r="H19" i="49"/>
  <c r="H20" i="49"/>
  <c r="H23" i="49"/>
  <c r="H24" i="49"/>
  <c r="H11" i="49"/>
  <c r="H10" i="49"/>
  <c r="H18" i="52"/>
  <c r="H21" i="52"/>
  <c r="H13" i="52"/>
  <c r="H12" i="52"/>
  <c r="H13" i="54"/>
  <c r="H23" i="53"/>
  <c r="H18" i="53"/>
  <c r="H19" i="51"/>
  <c r="H18" i="51"/>
  <c r="P11" i="46"/>
  <c r="P12" i="46"/>
  <c r="P13" i="46"/>
  <c r="L13" i="46"/>
  <c r="R13" i="46"/>
  <c r="P14" i="46"/>
  <c r="P15" i="46"/>
  <c r="P16" i="46"/>
  <c r="P17" i="46"/>
  <c r="L17" i="46"/>
  <c r="R17" i="46"/>
  <c r="P18" i="46"/>
  <c r="P19" i="46"/>
  <c r="P20" i="46"/>
  <c r="P21" i="46"/>
  <c r="L21" i="46"/>
  <c r="R21" i="46"/>
  <c r="P22" i="46"/>
  <c r="P23" i="46"/>
  <c r="P24" i="46"/>
  <c r="P10" i="46"/>
  <c r="L10" i="46"/>
  <c r="R10" i="46"/>
  <c r="L11" i="46"/>
  <c r="R11" i="46"/>
  <c r="L12" i="46"/>
  <c r="R12" i="46"/>
  <c r="L14" i="46"/>
  <c r="R14" i="46"/>
  <c r="L15" i="46"/>
  <c r="R15" i="46"/>
  <c r="L16" i="46"/>
  <c r="R16" i="46"/>
  <c r="L18" i="46"/>
  <c r="R18" i="46"/>
  <c r="L19" i="46"/>
  <c r="R19" i="46"/>
  <c r="L20" i="46"/>
  <c r="R20" i="46"/>
  <c r="L22" i="46"/>
  <c r="R22" i="46"/>
  <c r="L23" i="46"/>
  <c r="R23" i="46"/>
  <c r="L24" i="46"/>
  <c r="R24" i="46"/>
  <c r="P11" i="45"/>
  <c r="P12" i="45"/>
  <c r="P13" i="45"/>
  <c r="P14" i="45"/>
  <c r="P15" i="45"/>
  <c r="P16" i="45"/>
  <c r="P17" i="45"/>
  <c r="P18" i="45"/>
  <c r="P19" i="45"/>
  <c r="P20" i="45"/>
  <c r="L20" i="45"/>
  <c r="R20" i="45"/>
  <c r="P21" i="45"/>
  <c r="P22" i="45"/>
  <c r="P23" i="45"/>
  <c r="P24" i="45"/>
  <c r="P10" i="45"/>
  <c r="L10" i="45"/>
  <c r="R10" i="45"/>
  <c r="L11" i="45"/>
  <c r="R11" i="45"/>
  <c r="L12" i="45"/>
  <c r="L13" i="45"/>
  <c r="R13" i="45"/>
  <c r="L14" i="45"/>
  <c r="R14" i="45"/>
  <c r="L15" i="45"/>
  <c r="R15" i="45"/>
  <c r="L16" i="45"/>
  <c r="L17" i="45"/>
  <c r="R17" i="45"/>
  <c r="L18" i="45"/>
  <c r="L19" i="45"/>
  <c r="R19" i="45"/>
  <c r="L21" i="45"/>
  <c r="R21" i="45"/>
  <c r="L22" i="45"/>
  <c r="R22" i="45"/>
  <c r="L23" i="45"/>
  <c r="R23" i="45"/>
  <c r="L24" i="45"/>
  <c r="R16" i="45"/>
  <c r="R24" i="45"/>
  <c r="E25" i="45"/>
  <c r="F25" i="45"/>
  <c r="G25" i="45"/>
  <c r="H25" i="45"/>
  <c r="I25" i="45"/>
  <c r="J25" i="45"/>
  <c r="K25" i="45"/>
  <c r="M25" i="45"/>
  <c r="N25" i="45"/>
  <c r="O25" i="45"/>
  <c r="Q25" i="45"/>
  <c r="D25" i="45"/>
  <c r="E25" i="42"/>
  <c r="L10" i="42"/>
  <c r="P10" i="42"/>
  <c r="R10" i="42"/>
  <c r="L10" i="43"/>
  <c r="L11" i="42"/>
  <c r="P11" i="42"/>
  <c r="R11" i="42"/>
  <c r="L12" i="42"/>
  <c r="P12" i="42"/>
  <c r="R12" i="42"/>
  <c r="L13" i="42"/>
  <c r="P13" i="42"/>
  <c r="R13" i="42"/>
  <c r="J13" i="43"/>
  <c r="L14" i="42"/>
  <c r="P14" i="42"/>
  <c r="R14" i="42"/>
  <c r="L14" i="43"/>
  <c r="L15" i="42"/>
  <c r="P15" i="42"/>
  <c r="L16" i="42"/>
  <c r="P16" i="42"/>
  <c r="L17" i="42"/>
  <c r="P17" i="42"/>
  <c r="R17" i="42"/>
  <c r="L18" i="42"/>
  <c r="P18" i="42"/>
  <c r="L19" i="42"/>
  <c r="P19" i="42"/>
  <c r="R19" i="42"/>
  <c r="K19" i="43"/>
  <c r="H19" i="43"/>
  <c r="L20" i="42"/>
  <c r="P20" i="42"/>
  <c r="L21" i="42"/>
  <c r="P21" i="42"/>
  <c r="L22" i="42"/>
  <c r="P22" i="42"/>
  <c r="L23" i="42"/>
  <c r="P23" i="42"/>
  <c r="L24" i="42"/>
  <c r="P24" i="42"/>
  <c r="F25" i="42"/>
  <c r="G25" i="42"/>
  <c r="H25" i="42"/>
  <c r="I25" i="42"/>
  <c r="J25" i="42"/>
  <c r="K25" i="42"/>
  <c r="M25" i="42"/>
  <c r="N25" i="42"/>
  <c r="O25" i="42"/>
  <c r="Q25" i="42"/>
  <c r="D25" i="42"/>
  <c r="G25" i="40"/>
  <c r="K25" i="40"/>
  <c r="K9" i="16"/>
  <c r="K10" i="16"/>
  <c r="K11" i="16"/>
  <c r="K12" i="16"/>
  <c r="K13" i="16"/>
  <c r="K14" i="16"/>
  <c r="K15" i="16"/>
  <c r="K16" i="16"/>
  <c r="K17" i="16"/>
  <c r="K18" i="16"/>
  <c r="K19" i="16"/>
  <c r="D24" i="25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D24" i="24"/>
  <c r="E24" i="24"/>
  <c r="F24" i="24"/>
  <c r="F9" i="24"/>
  <c r="E20" i="16"/>
  <c r="F20" i="16"/>
  <c r="G20" i="16"/>
  <c r="J20" i="16"/>
  <c r="D20" i="16"/>
  <c r="E24" i="15"/>
  <c r="F24" i="15"/>
  <c r="G24" i="15"/>
  <c r="H24" i="15"/>
  <c r="I24" i="15"/>
  <c r="J24" i="15"/>
  <c r="K24" i="15"/>
  <c r="D24" i="15"/>
  <c r="G25" i="54"/>
  <c r="D25" i="54"/>
  <c r="F25" i="54"/>
  <c r="E25" i="54"/>
  <c r="H25" i="54"/>
  <c r="K24" i="54"/>
  <c r="J24" i="54"/>
  <c r="I24" i="54"/>
  <c r="H24" i="54"/>
  <c r="K23" i="54"/>
  <c r="J23" i="54"/>
  <c r="I23" i="54"/>
  <c r="H23" i="54"/>
  <c r="K22" i="54"/>
  <c r="J22" i="54"/>
  <c r="I22" i="54"/>
  <c r="H22" i="54"/>
  <c r="K21" i="54"/>
  <c r="J21" i="54"/>
  <c r="I21" i="54"/>
  <c r="H21" i="54"/>
  <c r="K20" i="54"/>
  <c r="J20" i="54"/>
  <c r="I20" i="54"/>
  <c r="H20" i="54"/>
  <c r="K19" i="54"/>
  <c r="J19" i="54"/>
  <c r="I19" i="54"/>
  <c r="H19" i="54"/>
  <c r="K18" i="54"/>
  <c r="J18" i="54"/>
  <c r="I18" i="54"/>
  <c r="H18" i="54"/>
  <c r="K17" i="54"/>
  <c r="J17" i="54"/>
  <c r="I17" i="54"/>
  <c r="H17" i="54"/>
  <c r="K16" i="54"/>
  <c r="J16" i="54"/>
  <c r="I16" i="54"/>
  <c r="H16" i="54"/>
  <c r="K15" i="54"/>
  <c r="J15" i="54"/>
  <c r="I15" i="54"/>
  <c r="H15" i="54"/>
  <c r="K14" i="54"/>
  <c r="J14" i="54"/>
  <c r="I14" i="54"/>
  <c r="H14" i="54"/>
  <c r="K13" i="54"/>
  <c r="J13" i="54"/>
  <c r="I13" i="54"/>
  <c r="K12" i="54"/>
  <c r="J12" i="54"/>
  <c r="I12" i="54"/>
  <c r="H12" i="54"/>
  <c r="K11" i="54"/>
  <c r="J11" i="54"/>
  <c r="I11" i="54"/>
  <c r="H11" i="54"/>
  <c r="K10" i="54"/>
  <c r="J10" i="54"/>
  <c r="I10" i="54"/>
  <c r="H10" i="54"/>
  <c r="E25" i="51"/>
  <c r="D25" i="51"/>
  <c r="I25" i="51"/>
  <c r="F25" i="51"/>
  <c r="H25" i="51"/>
  <c r="J24" i="51"/>
  <c r="I24" i="51"/>
  <c r="H24" i="51"/>
  <c r="K21" i="51"/>
  <c r="J21" i="51"/>
  <c r="I21" i="51"/>
  <c r="H21" i="51"/>
  <c r="J20" i="51"/>
  <c r="I20" i="51"/>
  <c r="H20" i="51"/>
  <c r="K19" i="51"/>
  <c r="J19" i="51"/>
  <c r="I19" i="51"/>
  <c r="J18" i="51"/>
  <c r="I18" i="51"/>
  <c r="K15" i="51"/>
  <c r="J15" i="51"/>
  <c r="I15" i="51"/>
  <c r="H15" i="51"/>
  <c r="J14" i="51"/>
  <c r="I14" i="51"/>
  <c r="H14" i="51"/>
  <c r="K13" i="51"/>
  <c r="H13" i="51"/>
  <c r="K12" i="51"/>
  <c r="J12" i="51"/>
  <c r="I12" i="51"/>
  <c r="H12" i="51"/>
  <c r="J11" i="51"/>
  <c r="I11" i="51"/>
  <c r="H11" i="51"/>
  <c r="K10" i="51"/>
  <c r="J10" i="51"/>
  <c r="I10" i="51"/>
  <c r="H10" i="51"/>
  <c r="D25" i="48"/>
  <c r="F25" i="48"/>
  <c r="E25" i="48"/>
  <c r="H25" i="48"/>
  <c r="K24" i="48"/>
  <c r="J24" i="48"/>
  <c r="I24" i="48"/>
  <c r="H24" i="48"/>
  <c r="J23" i="48"/>
  <c r="I23" i="48"/>
  <c r="H23" i="48"/>
  <c r="K22" i="48"/>
  <c r="J22" i="48"/>
  <c r="I22" i="48"/>
  <c r="H22" i="48"/>
  <c r="J21" i="48"/>
  <c r="I21" i="48"/>
  <c r="H21" i="48"/>
  <c r="K20" i="48"/>
  <c r="J20" i="48"/>
  <c r="I20" i="48"/>
  <c r="H20" i="48"/>
  <c r="J19" i="48"/>
  <c r="I19" i="48"/>
  <c r="H19" i="48"/>
  <c r="K18" i="48"/>
  <c r="J18" i="48"/>
  <c r="I18" i="48"/>
  <c r="H18" i="48"/>
  <c r="J17" i="48"/>
  <c r="I17" i="48"/>
  <c r="H17" i="48"/>
  <c r="K16" i="48"/>
  <c r="J16" i="48"/>
  <c r="I16" i="48"/>
  <c r="H16" i="48"/>
  <c r="J15" i="48"/>
  <c r="I15" i="48"/>
  <c r="H15" i="48"/>
  <c r="K14" i="48"/>
  <c r="J14" i="48"/>
  <c r="I14" i="48"/>
  <c r="H14" i="48"/>
  <c r="J13" i="48"/>
  <c r="I13" i="48"/>
  <c r="H13" i="48"/>
  <c r="K12" i="48"/>
  <c r="J12" i="48"/>
  <c r="I12" i="48"/>
  <c r="H12" i="48"/>
  <c r="J11" i="48"/>
  <c r="I11" i="48"/>
  <c r="H11" i="48"/>
  <c r="J10" i="48"/>
  <c r="I10" i="48"/>
  <c r="H10" i="48"/>
  <c r="I17" i="16"/>
  <c r="I20" i="16"/>
  <c r="H17" i="16"/>
  <c r="H20" i="16"/>
  <c r="M19" i="43"/>
  <c r="R24" i="42"/>
  <c r="G24" i="43"/>
  <c r="R20" i="42"/>
  <c r="I25" i="50"/>
  <c r="F19" i="43"/>
  <c r="R22" i="42"/>
  <c r="P25" i="45"/>
  <c r="N14" i="43"/>
  <c r="F12" i="43"/>
  <c r="G22" i="43"/>
  <c r="J22" i="43"/>
  <c r="I22" i="43"/>
  <c r="K10" i="43"/>
  <c r="G10" i="43"/>
  <c r="H24" i="43"/>
  <c r="F24" i="43"/>
  <c r="O24" i="43"/>
  <c r="N24" i="43"/>
  <c r="M24" i="43"/>
  <c r="G25" i="51"/>
  <c r="K25" i="51"/>
  <c r="E11" i="43"/>
  <c r="J11" i="43"/>
  <c r="G11" i="43"/>
  <c r="P13" i="43"/>
  <c r="K13" i="43"/>
  <c r="D13" i="43"/>
  <c r="F13" i="43"/>
  <c r="G13" i="43"/>
  <c r="N13" i="43"/>
  <c r="Q13" i="43"/>
  <c r="I25" i="54"/>
  <c r="E19" i="43"/>
  <c r="N19" i="43"/>
  <c r="K20" i="16"/>
  <c r="H17" i="43"/>
  <c r="E17" i="43"/>
  <c r="D17" i="43"/>
  <c r="G17" i="43"/>
  <c r="K17" i="43"/>
  <c r="O17" i="43"/>
  <c r="J17" i="43"/>
  <c r="N17" i="43"/>
  <c r="I17" i="43"/>
  <c r="M17" i="43"/>
  <c r="Q17" i="43"/>
  <c r="F17" i="43"/>
  <c r="P17" i="43"/>
  <c r="L17" i="43"/>
  <c r="I25" i="53"/>
  <c r="I25" i="48"/>
  <c r="J25" i="48"/>
  <c r="I10" i="43"/>
  <c r="H10" i="43"/>
  <c r="P10" i="43"/>
  <c r="E10" i="43"/>
  <c r="N10" i="43"/>
  <c r="M10" i="43"/>
  <c r="F10" i="43"/>
  <c r="O10" i="43"/>
  <c r="Q10" i="43"/>
  <c r="R10" i="43"/>
  <c r="D10" i="43"/>
  <c r="J10" i="43"/>
  <c r="H20" i="43"/>
  <c r="G20" i="43"/>
  <c r="N20" i="43"/>
  <c r="E20" i="43"/>
  <c r="L20" i="43"/>
  <c r="F20" i="43"/>
  <c r="O20" i="43"/>
  <c r="M20" i="43"/>
  <c r="D20" i="43"/>
  <c r="Q20" i="43"/>
  <c r="P20" i="43"/>
  <c r="R20" i="43"/>
  <c r="J20" i="43"/>
  <c r="I20" i="43"/>
  <c r="R12" i="45"/>
  <c r="R18" i="45"/>
  <c r="R25" i="45"/>
  <c r="R21" i="42"/>
  <c r="O12" i="43"/>
  <c r="I12" i="43"/>
  <c r="E12" i="43"/>
  <c r="L12" i="43"/>
  <c r="G12" i="43"/>
  <c r="J12" i="43"/>
  <c r="Q12" i="43"/>
  <c r="H12" i="43"/>
  <c r="N12" i="43"/>
  <c r="K12" i="43"/>
  <c r="D12" i="43"/>
  <c r="R17" i="43"/>
  <c r="K20" i="43"/>
  <c r="M12" i="43"/>
  <c r="K11" i="43"/>
  <c r="Q11" i="43"/>
  <c r="O11" i="43"/>
  <c r="N11" i="43"/>
  <c r="H11" i="43"/>
  <c r="F11" i="43"/>
  <c r="I11" i="43"/>
  <c r="D11" i="43"/>
  <c r="M11" i="43"/>
  <c r="P11" i="43"/>
  <c r="L25" i="42"/>
  <c r="L11" i="43"/>
  <c r="P14" i="43"/>
  <c r="Q14" i="43"/>
  <c r="R14" i="43"/>
  <c r="K14" i="43"/>
  <c r="L22" i="43"/>
  <c r="E22" i="43"/>
  <c r="D22" i="43"/>
  <c r="K22" i="43"/>
  <c r="N22" i="43"/>
  <c r="M22" i="43"/>
  <c r="P22" i="43"/>
  <c r="L25" i="45"/>
  <c r="L13" i="43"/>
  <c r="R13" i="43"/>
  <c r="O13" i="43"/>
  <c r="M13" i="43"/>
  <c r="E13" i="43"/>
  <c r="G25" i="56"/>
  <c r="K25" i="56"/>
  <c r="E24" i="43"/>
  <c r="Q22" i="43"/>
  <c r="O22" i="43"/>
  <c r="I14" i="43"/>
  <c r="P19" i="43"/>
  <c r="L24" i="43"/>
  <c r="R18" i="42"/>
  <c r="P18" i="43"/>
  <c r="R15" i="42"/>
  <c r="G25" i="50"/>
  <c r="K25" i="50"/>
  <c r="G14" i="43"/>
  <c r="J14" i="43"/>
  <c r="M14" i="43"/>
  <c r="H14" i="43"/>
  <c r="O14" i="43"/>
  <c r="F14" i="43"/>
  <c r="D14" i="43"/>
  <c r="P12" i="43"/>
  <c r="P25" i="42"/>
  <c r="I13" i="43"/>
  <c r="H13" i="43"/>
  <c r="G25" i="48"/>
  <c r="K25" i="48"/>
  <c r="F22" i="43"/>
  <c r="H22" i="43"/>
  <c r="E14" i="43"/>
  <c r="P24" i="43"/>
  <c r="K24" i="43"/>
  <c r="I24" i="43"/>
  <c r="D24" i="43"/>
  <c r="J24" i="43"/>
  <c r="Q24" i="43"/>
  <c r="R24" i="43"/>
  <c r="J25" i="51"/>
  <c r="J25" i="54"/>
  <c r="K25" i="54"/>
  <c r="R23" i="42"/>
  <c r="P23" i="43"/>
  <c r="J19" i="43"/>
  <c r="Q19" i="43"/>
  <c r="L19" i="43"/>
  <c r="R19" i="43"/>
  <c r="D19" i="43"/>
  <c r="G19" i="43"/>
  <c r="I19" i="43"/>
  <c r="O19" i="43"/>
  <c r="R16" i="42"/>
  <c r="L16" i="43"/>
  <c r="K18" i="53"/>
  <c r="J25" i="49"/>
  <c r="J25" i="56"/>
  <c r="H25" i="56"/>
  <c r="K13" i="52"/>
  <c r="G25" i="52"/>
  <c r="K25" i="52"/>
  <c r="G25" i="49"/>
  <c r="K25" i="49"/>
  <c r="K10" i="55"/>
  <c r="G25" i="55"/>
  <c r="K25" i="55"/>
  <c r="H18" i="43"/>
  <c r="D18" i="43"/>
  <c r="J18" i="43"/>
  <c r="K18" i="43"/>
  <c r="F18" i="43"/>
  <c r="N18" i="43"/>
  <c r="L18" i="43"/>
  <c r="I18" i="43"/>
  <c r="E18" i="43"/>
  <c r="M18" i="43"/>
  <c r="Q18" i="43"/>
  <c r="R18" i="43"/>
  <c r="G18" i="43"/>
  <c r="O18" i="43"/>
  <c r="R22" i="43"/>
  <c r="R11" i="43"/>
  <c r="E21" i="43"/>
  <c r="Q21" i="43"/>
  <c r="K21" i="43"/>
  <c r="N21" i="43"/>
  <c r="I21" i="43"/>
  <c r="G21" i="43"/>
  <c r="F21" i="43"/>
  <c r="D21" i="43"/>
  <c r="O21" i="43"/>
  <c r="L21" i="43"/>
  <c r="M21" i="43"/>
  <c r="J21" i="43"/>
  <c r="H21" i="43"/>
  <c r="R25" i="42"/>
  <c r="G16" i="43"/>
  <c r="J16" i="43"/>
  <c r="Q16" i="43"/>
  <c r="P16" i="43"/>
  <c r="O16" i="43"/>
  <c r="I16" i="43"/>
  <c r="F16" i="43"/>
  <c r="M16" i="43"/>
  <c r="D16" i="43"/>
  <c r="H16" i="43"/>
  <c r="N16" i="43"/>
  <c r="K16" i="43"/>
  <c r="E16" i="43"/>
  <c r="N15" i="43"/>
  <c r="O15" i="43"/>
  <c r="J15" i="43"/>
  <c r="K15" i="43"/>
  <c r="I15" i="43"/>
  <c r="L15" i="43"/>
  <c r="D15" i="43"/>
  <c r="H15" i="43"/>
  <c r="F15" i="43"/>
  <c r="M15" i="43"/>
  <c r="G15" i="43"/>
  <c r="P15" i="43"/>
  <c r="Q15" i="43"/>
  <c r="E15" i="43"/>
  <c r="R12" i="43"/>
  <c r="P21" i="43"/>
  <c r="D23" i="43"/>
  <c r="E23" i="43"/>
  <c r="N23" i="43"/>
  <c r="O23" i="43"/>
  <c r="H23" i="43"/>
  <c r="I23" i="43"/>
  <c r="G23" i="43"/>
  <c r="K23" i="43"/>
  <c r="M23" i="43"/>
  <c r="J23" i="43"/>
  <c r="F23" i="43"/>
  <c r="Q23" i="43"/>
  <c r="L23" i="43"/>
  <c r="K25" i="43"/>
  <c r="D25" i="43"/>
  <c r="M25" i="43"/>
  <c r="E25" i="43"/>
  <c r="Q25" i="43"/>
  <c r="F25" i="43"/>
  <c r="H25" i="43"/>
  <c r="O25" i="43"/>
  <c r="J25" i="43"/>
  <c r="G25" i="43"/>
  <c r="N25" i="43"/>
  <c r="I25" i="43"/>
  <c r="R21" i="43"/>
  <c r="L25" i="43"/>
  <c r="R16" i="43"/>
  <c r="P25" i="43"/>
  <c r="R15" i="43"/>
  <c r="R23" i="43"/>
  <c r="R25" i="43"/>
</calcChain>
</file>

<file path=xl/sharedStrings.xml><?xml version="1.0" encoding="utf-8"?>
<sst xmlns="http://schemas.openxmlformats.org/spreadsheetml/2006/main" count="2512" uniqueCount="316">
  <si>
    <t>Sistema</t>
  </si>
  <si>
    <t>Pasajero/bus-Km</t>
  </si>
  <si>
    <t>Pasajero/bus/día</t>
  </si>
  <si>
    <t>Km/hora</t>
  </si>
  <si>
    <t>Pasajero/hora pico y sentido</t>
  </si>
  <si>
    <t>Bogotá</t>
  </si>
  <si>
    <t>Transmilenio</t>
  </si>
  <si>
    <t>México</t>
  </si>
  <si>
    <t>Metrobús</t>
  </si>
  <si>
    <t>León</t>
  </si>
  <si>
    <t>Optibús</t>
  </si>
  <si>
    <t>Curitiba</t>
  </si>
  <si>
    <t>RIT</t>
  </si>
  <si>
    <t>Santiago</t>
  </si>
  <si>
    <t>Transantiago</t>
  </si>
  <si>
    <t>Ferrocarril</t>
  </si>
  <si>
    <t>Metro</t>
  </si>
  <si>
    <t>Belo Horizonte</t>
  </si>
  <si>
    <t>Buenos Aires</t>
  </si>
  <si>
    <t>Caracas</t>
  </si>
  <si>
    <t>Ciudad de México</t>
  </si>
  <si>
    <t>Guadalajara</t>
  </si>
  <si>
    <t>Lima</t>
  </si>
  <si>
    <t>Montevideo</t>
  </si>
  <si>
    <t>Porto Alegre</t>
  </si>
  <si>
    <t>Río de Janeiro</t>
  </si>
  <si>
    <t>San José</t>
  </si>
  <si>
    <t>São Paulo</t>
  </si>
  <si>
    <t>Total</t>
  </si>
  <si>
    <t>Rieles</t>
  </si>
  <si>
    <t>SI</t>
  </si>
  <si>
    <t>Clase de organización</t>
  </si>
  <si>
    <t>Empresas</t>
  </si>
  <si>
    <t>Instrumento legal</t>
  </si>
  <si>
    <t>Empresa privada</t>
  </si>
  <si>
    <t>Privada</t>
  </si>
  <si>
    <t>Concesión</t>
  </si>
  <si>
    <t>Habilitación</t>
  </si>
  <si>
    <t>Empresa privada/cooperativa</t>
  </si>
  <si>
    <t>Permiso</t>
  </si>
  <si>
    <t>Privada y pública (metrobus)</t>
  </si>
  <si>
    <t>Privada y pública</t>
  </si>
  <si>
    <t>Autónomo/ privada/pública (trolley)</t>
  </si>
  <si>
    <t>Privada y pública (trolley)</t>
  </si>
  <si>
    <t>Privada y pública (carris)</t>
  </si>
  <si>
    <t>49/136</t>
  </si>
  <si>
    <t>Cooperativa/autónomo</t>
  </si>
  <si>
    <t>Concesión y permiso</t>
  </si>
  <si>
    <t>Propiedad de vehículos</t>
  </si>
  <si>
    <t>Empresa pública</t>
  </si>
  <si>
    <t>Pública</t>
  </si>
  <si>
    <t>Estatal</t>
  </si>
  <si>
    <t>Empresa pública (Ferrocarril) y privada (Ferrocarril, metro y tranvía)</t>
  </si>
  <si>
    <t>Pública y privada</t>
  </si>
  <si>
    <t>Empresa pública y privada</t>
  </si>
  <si>
    <t>NO</t>
  </si>
  <si>
    <t>Jeeps</t>
  </si>
  <si>
    <t>L</t>
  </si>
  <si>
    <t>L/I</t>
  </si>
  <si>
    <t>I</t>
  </si>
  <si>
    <t>Flota</t>
  </si>
  <si>
    <t>Viajes/día</t>
  </si>
  <si>
    <t>Km/día</t>
  </si>
  <si>
    <t>Trabajadores</t>
  </si>
  <si>
    <t xml:space="preserve">Montevideo </t>
  </si>
  <si>
    <t>Trabajador/vehículo</t>
  </si>
  <si>
    <t>Moto-taxis</t>
  </si>
  <si>
    <t>% del total</t>
  </si>
  <si>
    <t xml:space="preserve">Total </t>
  </si>
  <si>
    <t>Rio de Janeiro</t>
  </si>
  <si>
    <t>Permisos</t>
  </si>
  <si>
    <t>Otros</t>
  </si>
  <si>
    <t>Permisos y concesiones</t>
  </si>
  <si>
    <t>Concesiones</t>
  </si>
  <si>
    <t>(%)</t>
  </si>
  <si>
    <t>Planeación</t>
  </si>
  <si>
    <t>Gestión/Operación</t>
  </si>
  <si>
    <t>Fiscalización</t>
  </si>
  <si>
    <t>Vehículos</t>
  </si>
  <si>
    <t>Motos</t>
  </si>
  <si>
    <t>Equipos electrónicos</t>
  </si>
  <si>
    <t>Grúa</t>
  </si>
  <si>
    <t>Ambulancia</t>
  </si>
  <si>
    <t>Recursos</t>
  </si>
  <si>
    <t>RHU/mil veh.</t>
  </si>
  <si>
    <t>RMAT/mil veh.</t>
  </si>
  <si>
    <t>Montevideo*</t>
  </si>
  <si>
    <t>Promedio</t>
  </si>
  <si>
    <t>Longitud (km)</t>
  </si>
  <si>
    <t>Cutitiba</t>
  </si>
  <si>
    <t>Pasajero/Km-día</t>
  </si>
  <si>
    <t>KM/día</t>
  </si>
  <si>
    <t>RHU (Trab/veh)</t>
  </si>
  <si>
    <t/>
  </si>
  <si>
    <t>Neumáticos</t>
  </si>
  <si>
    <t>Barcos</t>
  </si>
  <si>
    <t>Taxis colectivos</t>
  </si>
  <si>
    <t>Microbuses</t>
  </si>
  <si>
    <t>Trenes</t>
  </si>
  <si>
    <t>Área metropolitana</t>
  </si>
  <si>
    <t>Porcentaje</t>
  </si>
  <si>
    <t>Taxis</t>
  </si>
  <si>
    <t>Subtotal</t>
  </si>
  <si>
    <t>Km. de vías con prioridad</t>
  </si>
  <si>
    <t>Pasajeros/día</t>
  </si>
  <si>
    <t>Recursos humanos (RH)</t>
  </si>
  <si>
    <t>Recursos materiales (RM)</t>
  </si>
  <si>
    <t>Relación RH/RM</t>
  </si>
  <si>
    <t>Santiago1</t>
  </si>
  <si>
    <t>País</t>
  </si>
  <si>
    <t>Brasil</t>
  </si>
  <si>
    <t>Colombia</t>
  </si>
  <si>
    <t>Argentina</t>
  </si>
  <si>
    <t>Venezuela</t>
  </si>
  <si>
    <t>Perú</t>
  </si>
  <si>
    <t>Uruguay</t>
  </si>
  <si>
    <t>Costa Rica</t>
  </si>
  <si>
    <t>Chile</t>
  </si>
  <si>
    <t>Título</t>
  </si>
  <si>
    <t>G1</t>
  </si>
  <si>
    <t>G2</t>
  </si>
  <si>
    <t>G3</t>
  </si>
  <si>
    <t>G4</t>
  </si>
  <si>
    <t>G5</t>
  </si>
  <si>
    <t>G7</t>
  </si>
  <si>
    <t>TRANSPORTE PÚBLICO</t>
  </si>
  <si>
    <t>Volver al índice</t>
  </si>
  <si>
    <t>Gráfico Nº 1: Prioridad para transporte colectivo. Año 2007</t>
  </si>
  <si>
    <t>km</t>
  </si>
  <si>
    <t>Prioridad vial Transporte Colectivo</t>
  </si>
  <si>
    <t>Total de vías (km)</t>
  </si>
  <si>
    <t>Instrumento Legal</t>
  </si>
  <si>
    <t>Gráfico Nº 3: Recursos humanos para la gestión del tránsito. Año 2007</t>
  </si>
  <si>
    <t>Ocupación</t>
  </si>
  <si>
    <t>Gráfico Nº 4: Recursos materiales para la gestión del tránsito. Año 2007</t>
  </si>
  <si>
    <t>Gráfico Nº 5: Recursos para la gestión del tránsito. Año 2007</t>
  </si>
  <si>
    <t>Gráfico Nº 7: Utilización de las redes de ferrocarriles y metros en las áreas metropolitanas. Año 2007</t>
  </si>
  <si>
    <t>Metros</t>
  </si>
  <si>
    <t>Buses estándar</t>
  </si>
  <si>
    <t>*Incluidos los minibuses de Buenos Aires.</t>
  </si>
  <si>
    <t>SI: si existe reglamentación; NO: no existe reglamentación.</t>
  </si>
  <si>
    <t>Pestaña</t>
  </si>
  <si>
    <t>GRÁFICOS</t>
  </si>
  <si>
    <t>CUADROS</t>
  </si>
  <si>
    <t>Combis/Vans</t>
  </si>
  <si>
    <t>Minibuses</t>
  </si>
  <si>
    <t>Buses articulados</t>
  </si>
  <si>
    <t>Buses biarticulados</t>
  </si>
  <si>
    <t>Tranvías</t>
  </si>
  <si>
    <t>Combis / Vans</t>
  </si>
  <si>
    <t>Cuadro Nº 1: Prioridad para transporte colectivo*. Año 2007</t>
  </si>
  <si>
    <t>Cuadro Nº 2: Sistemas de BRT* en América Latina. Año 2007</t>
  </si>
  <si>
    <t>Cuadro Nº 3: Clases de transporte colectivo ofrecido. Año 2007</t>
  </si>
  <si>
    <t>Cuadro Nº 4: Caracteristicas institucionales de los servicios de buses. Año 2007</t>
  </si>
  <si>
    <t>Cuadro Nº 5: Características institucionales de los servicios sobre rieles. Año 2007</t>
  </si>
  <si>
    <t>Cuadro Nº 6.a.: Existencia de reglamentación de los vehículos en el transporte colectivo. Año 2007</t>
  </si>
  <si>
    <t>Cuadro Nº 6.b.: Existencia de reglamentación de las rutas en el transporte colectivo. Año 2007</t>
  </si>
  <si>
    <t>Cuadro Nº 6.c.: Existencia de reglamentación de la frecuencia en el transporte colectivo. Año 2007</t>
  </si>
  <si>
    <t>Cuadro Nº 6.d: Existencia de reglamentación de la tarifa en el transporte colectivo. Año 2007</t>
  </si>
  <si>
    <t>Cuadro Nº 7.a.: Recursos Humanos en el Transporte Colectivo - valor absoluto. Año 2007</t>
  </si>
  <si>
    <t>Cuadro Nº 7.b.: Recursos Humanos en el Transporte Colectivo - valor relativo (%). Año 2007</t>
  </si>
  <si>
    <t>Cuadro Nº 7.c.: Recursos Humanos en el Transporte Colectivo - valor de RH por vehículo. Año 2007</t>
  </si>
  <si>
    <t>Cuadro Nº 7.d.: Condición laboral de los recursos humanos del transporte colectivo. Año 2007</t>
  </si>
  <si>
    <t>Cuadro Nº 7.e.: Recursos humanos empleados en los taxis. Año 2007</t>
  </si>
  <si>
    <t>Cuadro Nº 7.f.: Recursos humanos y materiales para la gestión del tránsito. Año 2007</t>
  </si>
  <si>
    <t>Cuadro Nº 8.a.: Características operacionales de buses y microbuses. Año 2007</t>
  </si>
  <si>
    <t>Cuadro Nº 8.b.: Características operacionales de los sistemas sobre rieles. Año 2007</t>
  </si>
  <si>
    <t>Cuadro Nº 8.c.: Caracteristicas de los sistemas de trolebús. Año 2007</t>
  </si>
  <si>
    <t>Cuadro Nº 9.a.: Puestos ofrecidos en Transporte Colectivo - valor absoluto. Año 2007</t>
  </si>
  <si>
    <t>Cuadro Nº 9.b.: Puestos ofrecidos en Transporte Colectivo - valor relativo (%). Año 2007</t>
  </si>
  <si>
    <t>Cuadro Nº 9.c.: Capacidad de vehículos en Transporte Colectivo (pas/vehículo). Año 2007</t>
  </si>
  <si>
    <t>Cuadro Nº 10.a.: Productividad de los vehículos de transporte colectivo - Taxis-colectivo. Año 2007</t>
  </si>
  <si>
    <t>Cuadro Nº 10.b.: Productividad de los vehículos de transporte colectivo - Jeeps. Año 2007</t>
  </si>
  <si>
    <t>Cuadro Nº 10.c.: Productividad de los vehículos de transporte colectivo - Combis/Vans. Año 2007</t>
  </si>
  <si>
    <t>Cuadro Nº 10.d.: Productividad de los vehículos de transporte colectivo - Microbuses*. Año 2007</t>
  </si>
  <si>
    <t>Cuadro Nº 10.e.: Productividad de los vehículos de transporte colectivo - Buses estándar. Año 2007</t>
  </si>
  <si>
    <t>Cuadro Nº 10.f.: Productividad de los vehículos de transporte colectivo - Buses articulados. Año 2007</t>
  </si>
  <si>
    <t>Cuadro Nº 10.g.: Productividad de los vehículos de transporte colectivo - Buses biarticulados. Año 2007</t>
  </si>
  <si>
    <t>Cuadro Nº 10.h.: Productividad de los vehículos de transporte colectivo - Rieles/Trenes. Año 2007</t>
  </si>
  <si>
    <t>Cuadro Nº 10.i.: Productividad de los vehículos de transporte colectivo - Rieles/Metros. Año 2007</t>
  </si>
  <si>
    <t>Cuadro Nº 10.j.: Productividad de los vehículos de transporte colectivo - Barcos. Año 2007</t>
  </si>
  <si>
    <t>G6</t>
  </si>
  <si>
    <t>Gráfico Nº 2: Reglamentación de la operación de transporte colectivo en Brasil: Instrumentos legales. Año 200</t>
  </si>
  <si>
    <t>VARIABLE</t>
  </si>
  <si>
    <t>Gráfico Nº 6: Longitud de redes de ferrocarriles y metros. Año 2007</t>
  </si>
  <si>
    <t>6.a</t>
  </si>
  <si>
    <t>6.b</t>
  </si>
  <si>
    <t>6.c</t>
  </si>
  <si>
    <t>6.d</t>
  </si>
  <si>
    <t>7.a</t>
  </si>
  <si>
    <t>7.b</t>
  </si>
  <si>
    <t>7.c</t>
  </si>
  <si>
    <t>7.d</t>
  </si>
  <si>
    <t>7.e</t>
  </si>
  <si>
    <t>7.f</t>
  </si>
  <si>
    <t>8.a</t>
  </si>
  <si>
    <t>8.b</t>
  </si>
  <si>
    <t>8.c</t>
  </si>
  <si>
    <t>9.a</t>
  </si>
  <si>
    <t>9.b</t>
  </si>
  <si>
    <t>9.c</t>
  </si>
  <si>
    <t>10.a</t>
  </si>
  <si>
    <t>10.b</t>
  </si>
  <si>
    <t>10.c</t>
  </si>
  <si>
    <t>10.d</t>
  </si>
  <si>
    <t>10.e</t>
  </si>
  <si>
    <t>10.f</t>
  </si>
  <si>
    <t>10.g</t>
  </si>
  <si>
    <t>10.h</t>
  </si>
  <si>
    <t>10.i</t>
  </si>
  <si>
    <t>10.j</t>
  </si>
  <si>
    <r>
      <rPr>
        <b/>
        <sz val="10"/>
        <color indexed="8"/>
        <rFont val="Arial"/>
        <family val="2"/>
      </rPr>
      <t xml:space="preserve">Nota: </t>
    </r>
    <r>
      <rPr>
        <sz val="10"/>
        <color indexed="8"/>
        <rFont val="Arial"/>
        <family val="2"/>
      </rPr>
      <t xml:space="preserve">los casilleros coloreados muestran los que tienen servicios de transporte colectivo </t>
    </r>
    <r>
      <rPr>
        <sz val="10"/>
        <color indexed="15"/>
        <rFont val="Arial"/>
        <family val="2"/>
      </rPr>
      <t>con los vehículos enmarcados</t>
    </r>
    <r>
      <rPr>
        <sz val="10"/>
        <color indexed="8"/>
        <rFont val="Arial"/>
        <family val="2"/>
      </rPr>
      <t>.</t>
    </r>
  </si>
  <si>
    <t>% de las vías</t>
  </si>
  <si>
    <t>RHU: trabajadores</t>
  </si>
  <si>
    <t>RMAT: vehículos, gruas, ambulancias</t>
  </si>
  <si>
    <r>
      <rPr>
        <b/>
        <sz val="10"/>
        <color indexed="8"/>
        <rFont val="Roboto Regular"/>
      </rPr>
      <t xml:space="preserve">Nota: </t>
    </r>
    <r>
      <rPr>
        <sz val="10"/>
        <color indexed="8"/>
        <rFont val="Roboto Regular"/>
      </rPr>
      <t>los recursos materiales son vehículos, grúas, ambulancias, y equipos electrónicos de fiscalización.</t>
    </r>
  </si>
  <si>
    <r>
      <rPr>
        <b/>
        <sz val="10"/>
        <color indexed="8"/>
        <rFont val="Roboto Regular"/>
      </rPr>
      <t xml:space="preserve">Nota: </t>
    </r>
    <r>
      <rPr>
        <sz val="10"/>
        <color indexed="8"/>
        <rFont val="Roboto Regular"/>
      </rPr>
      <t xml:space="preserve">los casilleros coloreados muestran los que tienen servicios de transporte colectivo </t>
    </r>
    <r>
      <rPr>
        <sz val="10"/>
        <color indexed="15"/>
        <rFont val="Roboto Regular"/>
      </rPr>
      <t>con los vehículos enmarcados</t>
    </r>
    <r>
      <rPr>
        <sz val="10"/>
        <color indexed="8"/>
        <rFont val="Roboto Regular"/>
      </rPr>
      <t>.</t>
    </r>
  </si>
  <si>
    <r>
      <rPr>
        <b/>
        <sz val="10"/>
        <color indexed="8"/>
        <rFont val="Roboto Regular"/>
      </rPr>
      <t>L:</t>
    </r>
    <r>
      <rPr>
        <sz val="10"/>
        <color indexed="8"/>
        <rFont val="Roboto Regular"/>
      </rPr>
      <t xml:space="preserve"> formal;</t>
    </r>
    <r>
      <rPr>
        <b/>
        <sz val="10"/>
        <color indexed="8"/>
        <rFont val="Roboto Regular"/>
      </rPr>
      <t xml:space="preserve"> I: </t>
    </r>
    <r>
      <rPr>
        <sz val="10"/>
        <color indexed="8"/>
        <rFont val="Roboto Regular"/>
      </rPr>
      <t xml:space="preserve">informal; </t>
    </r>
    <r>
      <rPr>
        <b/>
        <sz val="10"/>
        <color indexed="8"/>
        <rFont val="Roboto Regular"/>
      </rPr>
      <t>SI:</t>
    </r>
    <r>
      <rPr>
        <sz val="10"/>
        <color indexed="8"/>
        <rFont val="Roboto Regular"/>
      </rPr>
      <t xml:space="preserve"> sin información.</t>
    </r>
  </si>
  <si>
    <r>
      <rPr>
        <b/>
        <sz val="10"/>
        <color indexed="8"/>
        <rFont val="Roboto Regular"/>
      </rPr>
      <t>SI:</t>
    </r>
    <r>
      <rPr>
        <sz val="10"/>
        <color indexed="8"/>
        <rFont val="Roboto Regular"/>
      </rPr>
      <t xml:space="preserve"> si existe reglamentación; NO: no existe reglamentación.</t>
    </r>
  </si>
  <si>
    <r>
      <t>SI:</t>
    </r>
    <r>
      <rPr>
        <sz val="10"/>
        <color indexed="8"/>
        <rFont val="Roboto Regular"/>
      </rPr>
      <t xml:space="preserve"> si existe reglamentación; NO: no existe reglamentación.</t>
    </r>
  </si>
  <si>
    <t>* Todas las clases de preferencias, desde las más sencilla (carril demarcado) hasta la más completa (corredor completo).</t>
  </si>
  <si>
    <t>Trabajadores/vehículo</t>
  </si>
  <si>
    <r>
      <rPr>
        <sz val="12"/>
        <color indexed="8"/>
        <rFont val="Roboto Regular"/>
      </rPr>
      <t>Proporción respecto de la flota de ómnibus local (flota de trolebús/flota</t>
    </r>
    <r>
      <rPr>
        <sz val="12"/>
        <color indexed="9"/>
        <rFont val="Roboto Regular"/>
      </rPr>
      <t xml:space="preserve"> </t>
    </r>
    <r>
      <rPr>
        <sz val="12"/>
        <color indexed="15"/>
        <rFont val="Roboto Regular"/>
      </rPr>
      <t>total</t>
    </r>
    <r>
      <rPr>
        <sz val="12"/>
        <color indexed="9"/>
        <rFont val="Roboto Regular"/>
      </rPr>
      <t xml:space="preserve"> </t>
    </r>
    <r>
      <rPr>
        <sz val="12"/>
        <color indexed="8"/>
        <rFont val="Roboto Regular"/>
      </rPr>
      <t>de ómnibus)</t>
    </r>
  </si>
  <si>
    <r>
      <rPr>
        <sz val="12"/>
        <color indexed="8"/>
        <rFont val="Roboto Regular"/>
      </rPr>
      <t>Prtoporción de pasajeros de trolebús respecto de los pasajeros de los ómnibus local (pasajeros transportados en trolebús/pasajeros transportados en</t>
    </r>
    <r>
      <rPr>
        <sz val="12"/>
        <color indexed="9"/>
        <rFont val="Roboto Regular"/>
      </rPr>
      <t xml:space="preserve"> </t>
    </r>
    <r>
      <rPr>
        <sz val="12"/>
        <color indexed="15"/>
        <rFont val="Roboto Regular"/>
      </rPr>
      <t>todos los</t>
    </r>
    <r>
      <rPr>
        <sz val="12"/>
        <color indexed="9"/>
        <rFont val="Roboto Regular"/>
      </rPr>
      <t xml:space="preserve"> </t>
    </r>
    <r>
      <rPr>
        <sz val="12"/>
        <color indexed="8"/>
        <rFont val="Roboto Regular"/>
      </rPr>
      <t>ómnibus)</t>
    </r>
  </si>
  <si>
    <r>
      <rPr>
        <b/>
        <sz val="10"/>
        <color indexed="9"/>
        <rFont val="Roboto Regular"/>
      </rPr>
      <t xml:space="preserve">IPK: </t>
    </r>
    <r>
      <rPr>
        <sz val="10"/>
        <color indexed="9"/>
        <rFont val="Roboto Regular"/>
      </rPr>
      <t>índice de pasajeros por kilómetro (cantidad de viajes de pasajeros/km de recorrido vehicular)</t>
    </r>
  </si>
  <si>
    <r>
      <rPr>
        <b/>
        <sz val="10"/>
        <color indexed="9"/>
        <rFont val="Roboto Regular"/>
      </rPr>
      <t>PVD:</t>
    </r>
    <r>
      <rPr>
        <sz val="10"/>
        <color indexed="9"/>
        <rFont val="Roboto Regular"/>
      </rPr>
      <t xml:space="preserve"> índice de pasajeros por vehículo-dia (cantidad de viajes de pasajeros/flota vehicular)</t>
    </r>
  </si>
  <si>
    <r>
      <rPr>
        <b/>
        <sz val="10"/>
        <color indexed="9"/>
        <rFont val="Roboto Regular"/>
      </rPr>
      <t>PMD:</t>
    </r>
    <r>
      <rPr>
        <sz val="10"/>
        <color indexed="9"/>
        <rFont val="Roboto Regular"/>
      </rPr>
      <t xml:space="preserve"> índice de recorrido por vehículo-dia (cantidad de kilómetros recorridos por los vehículos/flota vehicular)</t>
    </r>
  </si>
  <si>
    <r>
      <rPr>
        <sz val="12"/>
        <color indexed="57"/>
        <rFont val="Roboto Regular"/>
      </rPr>
      <t>IPK</t>
    </r>
    <r>
      <rPr>
        <sz val="12"/>
        <color indexed="8"/>
        <rFont val="Roboto Regular"/>
      </rPr>
      <t xml:space="preserve"> (Pas/km)</t>
    </r>
  </si>
  <si>
    <r>
      <rPr>
        <sz val="12"/>
        <color indexed="57"/>
        <rFont val="Roboto Regular"/>
      </rPr>
      <t>PVD</t>
    </r>
    <r>
      <rPr>
        <sz val="12"/>
        <color indexed="8"/>
        <rFont val="Roboto Regular"/>
      </rPr>
      <t xml:space="preserve"> (Pas/veh/día)</t>
    </r>
  </si>
  <si>
    <r>
      <rPr>
        <sz val="12"/>
        <color indexed="57"/>
        <rFont val="Roboto Regular"/>
      </rPr>
      <t>PMD</t>
    </r>
    <r>
      <rPr>
        <sz val="12"/>
        <color indexed="8"/>
        <rFont val="Roboto Regular"/>
      </rPr>
      <t xml:space="preserve"> (Km/veh/día)</t>
    </r>
  </si>
  <si>
    <r>
      <rPr>
        <sz val="12"/>
        <color indexed="57"/>
        <rFont val="Roboto Regular"/>
      </rPr>
      <t xml:space="preserve">IPK </t>
    </r>
    <r>
      <rPr>
        <sz val="12"/>
        <color indexed="8"/>
        <rFont val="Roboto Regular"/>
      </rPr>
      <t>(Pas/km)</t>
    </r>
  </si>
  <si>
    <r>
      <rPr>
        <sz val="12"/>
        <color indexed="57"/>
        <rFont val="Roboto Regular"/>
      </rPr>
      <t>RHU</t>
    </r>
    <r>
      <rPr>
        <sz val="12"/>
        <color indexed="8"/>
        <rFont val="Roboto Regular"/>
      </rPr>
      <t xml:space="preserve"> (Trab/veh)</t>
    </r>
  </si>
  <si>
    <r>
      <rPr>
        <b/>
        <sz val="11"/>
        <color indexed="9"/>
        <rFont val="Roboto Regular"/>
      </rPr>
      <t xml:space="preserve">1 - </t>
    </r>
    <r>
      <rPr>
        <sz val="11"/>
        <color indexed="9"/>
        <rFont val="Roboto Regular"/>
      </rPr>
      <t>Hay gran cantidad de trabajadores tercerizados, el que rebaja el promedio por vehículo aqui presentado.</t>
    </r>
  </si>
  <si>
    <r>
      <rPr>
        <b/>
        <sz val="11"/>
        <color indexed="9"/>
        <rFont val="Roboto Regular"/>
      </rPr>
      <t>IPK:</t>
    </r>
    <r>
      <rPr>
        <sz val="11"/>
        <color indexed="9"/>
        <rFont val="Roboto Regular"/>
      </rPr>
      <t xml:space="preserve"> índice de pasajeros por kilómetro (cantidad de viajes de pasajeros/km de recorrido vehicular)</t>
    </r>
  </si>
  <si>
    <r>
      <rPr>
        <b/>
        <sz val="11"/>
        <color indexed="9"/>
        <rFont val="Roboto Regular"/>
      </rPr>
      <t>PVD:</t>
    </r>
    <r>
      <rPr>
        <sz val="11"/>
        <color indexed="9"/>
        <rFont val="Roboto Regular"/>
      </rPr>
      <t xml:space="preserve"> índice de pasajeros por vehículo-dia (cantidad de viajes de pasajeros/flota vehicular)</t>
    </r>
  </si>
  <si>
    <r>
      <rPr>
        <b/>
        <sz val="11"/>
        <color indexed="9"/>
        <rFont val="Roboto Regular"/>
      </rPr>
      <t>PMD</t>
    </r>
    <r>
      <rPr>
        <sz val="11"/>
        <color indexed="9"/>
        <rFont val="Roboto Regular"/>
      </rPr>
      <t>: índice de recorrido por vehículo-dia (cantidad de kilómetros recorridos por los vehículos/flota vehicular)</t>
    </r>
  </si>
  <si>
    <r>
      <rPr>
        <b/>
        <sz val="11"/>
        <color indexed="9"/>
        <rFont val="Roboto Regular"/>
      </rPr>
      <t>RHU:</t>
    </r>
    <r>
      <rPr>
        <sz val="11"/>
        <color indexed="9"/>
        <rFont val="Roboto Regular"/>
      </rPr>
      <t xml:space="preserve"> índice de trabajadores por vehículos (cantidad de trabajadores/flota vehicular)</t>
    </r>
  </si>
  <si>
    <r>
      <rPr>
        <b/>
        <sz val="10"/>
        <color indexed="9"/>
        <rFont val="Roboto Regular"/>
      </rPr>
      <t>IPK:</t>
    </r>
    <r>
      <rPr>
        <sz val="10"/>
        <color indexed="9"/>
        <rFont val="Roboto Regular"/>
      </rPr>
      <t xml:space="preserve"> índice de pasajeros por kilómetro (cantidad de viajes de pasajeros/km de recorrido vehicular)</t>
    </r>
  </si>
  <si>
    <r>
      <rPr>
        <b/>
        <sz val="10"/>
        <color indexed="9"/>
        <rFont val="Roboto Regular"/>
      </rPr>
      <t>PMD</t>
    </r>
    <r>
      <rPr>
        <sz val="10"/>
        <color indexed="9"/>
        <rFont val="Roboto Regular"/>
      </rPr>
      <t>: índice de recorrido por vehículo-dia (cantidad de kilómetros recorridos por los vehículos/flota vehicular)</t>
    </r>
  </si>
  <si>
    <r>
      <rPr>
        <b/>
        <sz val="10"/>
        <color indexed="9"/>
        <rFont val="Roboto Regular"/>
      </rPr>
      <t>RHU:</t>
    </r>
    <r>
      <rPr>
        <sz val="10"/>
        <color indexed="9"/>
        <rFont val="Roboto Regular"/>
      </rPr>
      <t xml:space="preserve"> índice de trabajadores por vehículos (cantidad de trabajadores/flota vehicular)</t>
    </r>
  </si>
  <si>
    <r>
      <rPr>
        <b/>
        <sz val="10"/>
        <color indexed="9"/>
        <rFont val="Roboto Regular"/>
      </rPr>
      <t xml:space="preserve">PMD: </t>
    </r>
    <r>
      <rPr>
        <sz val="10"/>
        <color indexed="9"/>
        <rFont val="Roboto Regular"/>
      </rPr>
      <t>índice de recorrido por vehículo-dia (cantidad de kilómetros recorridos por los vehículos/flota vehicular)</t>
    </r>
  </si>
  <si>
    <r>
      <rPr>
        <sz val="12"/>
        <color indexed="57"/>
        <rFont val="Roboto Regular"/>
      </rPr>
      <t xml:space="preserve">RHU </t>
    </r>
    <r>
      <rPr>
        <sz val="12"/>
        <color indexed="8"/>
        <rFont val="Roboto Regular"/>
      </rPr>
      <t>(Trab/veh)</t>
    </r>
  </si>
  <si>
    <r>
      <rPr>
        <b/>
        <sz val="10"/>
        <color indexed="9"/>
        <rFont val="Roboto Regular"/>
      </rPr>
      <t xml:space="preserve">RHU: </t>
    </r>
    <r>
      <rPr>
        <sz val="10"/>
        <color indexed="9"/>
        <rFont val="Roboto Regular"/>
      </rPr>
      <t>índice de trabajadores por vehículos (cantidad de trabajadores/flota vehicular)</t>
    </r>
  </si>
  <si>
    <r>
      <t>IPK:</t>
    </r>
    <r>
      <rPr>
        <sz val="10"/>
        <color indexed="9"/>
        <rFont val="Roboto Regular"/>
      </rPr>
      <t xml:space="preserve"> índice de pasajeros por kilómetro (cantidad de viajes de pasajeros/km de recorrido vehicular)</t>
    </r>
  </si>
  <si>
    <r>
      <t>PVD:</t>
    </r>
    <r>
      <rPr>
        <sz val="10"/>
        <color indexed="9"/>
        <rFont val="Roboto Regular"/>
      </rPr>
      <t xml:space="preserve"> índice de pasajeros por vehículo-dia (cantidad de viajes de pasajeros/flota vehicular)</t>
    </r>
  </si>
  <si>
    <r>
      <t>PMD:</t>
    </r>
    <r>
      <rPr>
        <sz val="10"/>
        <color indexed="9"/>
        <rFont val="Roboto Regular"/>
      </rPr>
      <t xml:space="preserve"> índice de recorrido por vehículo-dia (cantidad de kilómetros recorridos por los vehículos/flota vehicular)</t>
    </r>
  </si>
  <si>
    <r>
      <t>RHU:</t>
    </r>
    <r>
      <rPr>
        <sz val="10"/>
        <color indexed="9"/>
        <rFont val="Roboto Regular"/>
      </rPr>
      <t xml:space="preserve"> índice de trabajadores por vehículos (cantidad de trabajadores/flota vehicular)</t>
    </r>
  </si>
  <si>
    <r>
      <t xml:space="preserve">IPK: </t>
    </r>
    <r>
      <rPr>
        <sz val="10"/>
        <color indexed="9"/>
        <rFont val="Roboto Regular"/>
      </rPr>
      <t>índice de pasajeros por kilómetro (cantidad de viajes de pasajeros/km de recorrido vehicular)</t>
    </r>
  </si>
  <si>
    <r>
      <t xml:space="preserve">PVD: </t>
    </r>
    <r>
      <rPr>
        <sz val="10"/>
        <color indexed="9"/>
        <rFont val="Roboto Regular"/>
      </rPr>
      <t>índice de pasajeros por vehículo-día (cantidad de viajes de pasajeros/flota vehicular)</t>
    </r>
  </si>
  <si>
    <r>
      <t>Pas/Km</t>
    </r>
    <r>
      <rPr>
        <sz val="12"/>
        <color indexed="57"/>
        <rFont val="Roboto Regular"/>
      </rPr>
      <t xml:space="preserve"> IPK</t>
    </r>
  </si>
  <si>
    <r>
      <t>Pasajero/vehículo/día</t>
    </r>
    <r>
      <rPr>
        <sz val="12"/>
        <color indexed="57"/>
        <rFont val="Roboto Regular"/>
      </rPr>
      <t xml:space="preserve"> PDV</t>
    </r>
  </si>
  <si>
    <r>
      <t xml:space="preserve">Km/vehículo/día </t>
    </r>
    <r>
      <rPr>
        <sz val="12"/>
        <color indexed="57"/>
        <rFont val="Roboto Regular"/>
      </rPr>
      <t>PMD</t>
    </r>
  </si>
  <si>
    <r>
      <t>Pasajero/Km</t>
    </r>
    <r>
      <rPr>
        <sz val="12"/>
        <color indexed="57"/>
        <rFont val="Roboto Regular"/>
      </rPr>
      <t xml:space="preserve"> IPK</t>
    </r>
  </si>
  <si>
    <r>
      <t xml:space="preserve">Pasajero/vehículo/día </t>
    </r>
    <r>
      <rPr>
        <sz val="12"/>
        <color indexed="57"/>
        <rFont val="Roboto Regular"/>
      </rPr>
      <t>PDV</t>
    </r>
  </si>
  <si>
    <r>
      <t xml:space="preserve">Ciudad de México </t>
    </r>
    <r>
      <rPr>
        <sz val="12"/>
        <color indexed="57"/>
        <rFont val="Roboto Regular"/>
      </rPr>
      <t>*</t>
    </r>
  </si>
  <si>
    <t>* Sólo DF.</t>
  </si>
  <si>
    <t>* BRT: Bus Rapid Transit (por sus siglas en inglés)</t>
  </si>
  <si>
    <t>* Capacidad: personas sentadas y de pie</t>
  </si>
  <si>
    <r>
      <rPr>
        <b/>
        <sz val="11"/>
        <color rgb="FF155E8F"/>
        <rFont val="Roboto Regular"/>
      </rPr>
      <t xml:space="preserve">Gráfico Nº 7: </t>
    </r>
    <r>
      <rPr>
        <sz val="11"/>
        <color indexed="8"/>
        <rFont val="Roboto Regular"/>
      </rPr>
      <t>Utilización de las redes de ferrocarriles y metros en las áreas metropolitanas. Año 2007</t>
    </r>
  </si>
  <si>
    <r>
      <rPr>
        <b/>
        <sz val="10"/>
        <color rgb="FF155E8F"/>
        <rFont val="Roboto Regular"/>
      </rPr>
      <t>Fuente:</t>
    </r>
    <r>
      <rPr>
        <sz val="10"/>
        <rFont val="Roboto Regular"/>
      </rPr>
      <t xml:space="preserve"> Informe "Observatorio de Movilidad Urbana - CAF", 2009.</t>
    </r>
  </si>
  <si>
    <r>
      <rPr>
        <sz val="12"/>
        <color rgb="FF155E8F"/>
        <rFont val="Wingdings"/>
      </rPr>
      <t xml:space="preserve"> </t>
    </r>
    <r>
      <rPr>
        <sz val="12"/>
        <color rgb="FF155E8F"/>
        <rFont val="Roboto Regular"/>
      </rPr>
      <t xml:space="preserve"> Atrás </t>
    </r>
  </si>
  <si>
    <r>
      <rPr>
        <b/>
        <sz val="11"/>
        <color rgb="FF155E8F"/>
        <rFont val="Roboto Regular"/>
      </rPr>
      <t>Gráfico Nº 6: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Longitud de redes de ferrocarriles y metros. Año 2007</t>
    </r>
  </si>
  <si>
    <r>
      <rPr>
        <b/>
        <sz val="10"/>
        <color rgb="FF155E8F"/>
        <rFont val="Roboto Regular"/>
      </rPr>
      <t>Fuente:</t>
    </r>
    <r>
      <rPr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</si>
  <si>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sz val="12"/>
        <color rgb="FF155E8F"/>
        <rFont val="Wingdings"/>
      </rPr>
      <t xml:space="preserve">  </t>
    </r>
    <r>
      <rPr>
        <sz val="12"/>
        <color rgb="FF155E8F"/>
        <rFont val="Roboto Regular"/>
      </rPr>
      <t xml:space="preserve">Atrás </t>
    </r>
  </si>
  <si>
    <r>
      <t xml:space="preserve">Siguiente   </t>
    </r>
    <r>
      <rPr>
        <sz val="12"/>
        <color rgb="FF155E8F"/>
        <rFont val="Wingdings"/>
      </rPr>
      <t></t>
    </r>
  </si>
  <si>
    <r>
      <rPr>
        <b/>
        <sz val="11"/>
        <color rgb="FF155E8F"/>
        <rFont val="Roboto Regular"/>
      </rPr>
      <t>Gráfico Nº 5: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Recursos para la gestión del tránsito. Año 2007</t>
    </r>
  </si>
  <si>
    <r>
      <rPr>
        <b/>
        <sz val="10"/>
        <color rgb="FF155E8F"/>
        <rFont val="Roboto Regular"/>
      </rPr>
      <t>Fuente:</t>
    </r>
    <r>
      <rPr>
        <sz val="10"/>
        <color rgb="FF155E8F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</si>
  <si>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Gráfico Nº 4: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Recursos materiales para la gestión del tránsito. Año 2007</t>
    </r>
  </si>
  <si>
    <r>
      <t xml:space="preserve">Siguiente </t>
    </r>
    <r>
      <rPr>
        <sz val="12"/>
        <color rgb="FF155E8F"/>
        <rFont val="Wingdings"/>
      </rPr>
      <t xml:space="preserve">  </t>
    </r>
  </si>
  <si>
    <r>
      <rPr>
        <b/>
        <sz val="11"/>
        <color rgb="FF155E8F"/>
        <rFont val="Roboto Regular"/>
      </rPr>
      <t xml:space="preserve">Gráfico Nº 3: </t>
    </r>
    <r>
      <rPr>
        <sz val="11"/>
        <color indexed="8"/>
        <rFont val="Roboto Regular"/>
      </rPr>
      <t>Recursos humanos para la gestión del tránsito. Año 2007</t>
    </r>
  </si>
  <si>
    <r>
      <rPr>
        <b/>
        <sz val="11"/>
        <color rgb="FF155E8F"/>
        <rFont val="Roboto Regular"/>
      </rPr>
      <t>Gráfico Nº 2: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Reglamentación de la operación de transporte colectivo en Brasil: Instrumentos legales.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</si>
  <si>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color indexed="8"/>
        <rFont val="Roboto Regular"/>
      </rPr>
      <t>ANTP, 2006.</t>
    </r>
  </si>
  <si>
    <r>
      <rPr>
        <b/>
        <sz val="11"/>
        <color rgb="FF155E8F"/>
        <rFont val="Roboto Regular"/>
      </rPr>
      <t>Gráfico Nº 1: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Prioridad para transporte colectivo. Año 2007</t>
    </r>
  </si>
  <si>
    <r>
      <t xml:space="preserve">Siguiente  </t>
    </r>
    <r>
      <rPr>
        <sz val="12"/>
        <color rgb="FF155E8F"/>
        <rFont val="Wingdings"/>
      </rPr>
      <t xml:space="preserve"> </t>
    </r>
  </si>
  <si>
    <r>
      <rPr>
        <b/>
        <sz val="11"/>
        <color rgb="FF155E8F"/>
        <rFont val="Roboto Regular"/>
      </rPr>
      <t>Cuadro Nº 10.j.: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Productividad de los vehículos de transporte colectivo - Barcos. Año 2007</t>
    </r>
  </si>
  <si>
    <r>
      <rPr>
        <b/>
        <sz val="11"/>
        <color rgb="FF155E8F"/>
        <rFont val="Roboto Regular"/>
      </rPr>
      <t>Cuadro Nº 10.i.:</t>
    </r>
    <r>
      <rPr>
        <sz val="11"/>
        <color indexed="8"/>
        <rFont val="Roboto Regular"/>
      </rPr>
      <t xml:space="preserve"> Productividad de los vehículos de transporte colectivo - Rieles/Metros. Año 2007</t>
    </r>
  </si>
  <si>
    <r>
      <rPr>
        <b/>
        <sz val="11"/>
        <color rgb="FF155E8F"/>
        <rFont val="Roboto Regular"/>
      </rPr>
      <t>Fuente:</t>
    </r>
    <r>
      <rPr>
        <sz val="11"/>
        <color indexed="30"/>
        <rFont val="Roboto Regular"/>
      </rPr>
      <t xml:space="preserve"> </t>
    </r>
    <r>
      <rPr>
        <sz val="11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</si>
  <si>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10.h.: </t>
    </r>
    <r>
      <rPr>
        <sz val="11"/>
        <color indexed="8"/>
        <rFont val="Roboto Regular"/>
      </rPr>
      <t>Productividad de los vehículos de transporte colectivo - Rieles/Trenes. Año 2007</t>
    </r>
  </si>
  <si>
    <r>
      <rPr>
        <sz val="12"/>
        <color rgb="FF155E8F"/>
        <rFont val="Wingdings"/>
      </rPr>
      <t></t>
    </r>
    <r>
      <rPr>
        <sz val="12"/>
        <color rgb="FF155E8F"/>
        <rFont val="Roboto Regular"/>
      </rPr>
      <t xml:space="preserve">  Atrás </t>
    </r>
  </si>
  <si>
    <r>
      <rPr>
        <b/>
        <sz val="11"/>
        <color rgb="FF155E8F"/>
        <rFont val="Roboto Regular"/>
      </rPr>
      <t>Cuadro Nº 10.g.: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Productividad de los vehículos de transporte colectivo - Buses biarticulados. Año 2007</t>
    </r>
  </si>
  <si>
    <r>
      <rPr>
        <b/>
        <sz val="11"/>
        <color rgb="FF155E8F"/>
        <rFont val="Roboto Regular"/>
      </rPr>
      <t xml:space="preserve">Cuadro Nº 10.f.: </t>
    </r>
    <r>
      <rPr>
        <sz val="11"/>
        <color indexed="8"/>
        <rFont val="Roboto Regular"/>
      </rPr>
      <t>Productividad de los vehículos de transporte colectivo - Buses articulados. Año 2007</t>
    </r>
  </si>
  <si>
    <r>
      <rPr>
        <b/>
        <sz val="10"/>
        <color rgb="FF155E8F"/>
        <rFont val="Roboto Regular"/>
      </rPr>
      <t>Fuente</t>
    </r>
    <r>
      <rPr>
        <sz val="10"/>
        <color rgb="FF155E8F"/>
        <rFont val="Roboto Regular"/>
      </rPr>
      <t xml:space="preserve">: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</si>
  <si>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Cuadro Nº 10.e.:</t>
    </r>
    <r>
      <rPr>
        <sz val="11"/>
        <color indexed="8"/>
        <rFont val="Roboto Regular"/>
      </rPr>
      <t xml:space="preserve"> Productividad de los vehículos de transporte colectivo - Buses estándar. Año 2007</t>
    </r>
  </si>
  <si>
    <r>
      <rPr>
        <b/>
        <sz val="11"/>
        <color rgb="FF155E8F"/>
        <rFont val="Roboto Regular"/>
      </rPr>
      <t xml:space="preserve">Cuadro Nº 10.d.: </t>
    </r>
    <r>
      <rPr>
        <sz val="11"/>
        <color indexed="8"/>
        <rFont val="Roboto Regular"/>
      </rPr>
      <t xml:space="preserve">Productividad de los vehículos de transporte colectivo - Microbuses </t>
    </r>
    <r>
      <rPr>
        <sz val="11"/>
        <color indexed="57"/>
        <rFont val="Roboto Regular"/>
      </rPr>
      <t>*</t>
    </r>
    <r>
      <rPr>
        <sz val="11"/>
        <color indexed="8"/>
        <rFont val="Roboto Regular"/>
      </rPr>
      <t>. Año 2007</t>
    </r>
  </si>
  <si>
    <r>
      <rPr>
        <b/>
        <sz val="11"/>
        <color rgb="FF155E8F"/>
        <rFont val="Roboto Regular"/>
      </rPr>
      <t>Cuadro Nº 10.c.: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Productividad de los vehículos de transporte colectivo - Combis/Vans. Año 2007</t>
    </r>
  </si>
  <si>
    <r>
      <rPr>
        <b/>
        <sz val="11"/>
        <color rgb="FF155E8F"/>
        <rFont val="Roboto Regular"/>
      </rPr>
      <t>Cuadro Nº 10.b.: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Productividad de los vehículos de transporte colectivo - Jeeps.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</si>
  <si>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</si>
  <si>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>Cuadro Nº 10.a.: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Productividad de los vehículos de transporte colectivo - Taxis-colectivo. Año 2007</t>
    </r>
  </si>
  <si>
    <r>
      <rPr>
        <b/>
        <sz val="10"/>
        <color rgb="FF155E8F"/>
        <rFont val="Roboto Regular"/>
      </rPr>
      <t>Fuente:</t>
    </r>
    <r>
      <rPr>
        <b/>
        <sz val="10"/>
        <color indexed="3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</si>
  <si>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r>
      <rPr>
        <b/>
        <sz val="11"/>
        <color rgb="FF155E8F"/>
        <rFont val="Roboto Regular"/>
      </rPr>
      <t xml:space="preserve">Cuadro Nº 9.c.: </t>
    </r>
    <r>
      <rPr>
        <sz val="11"/>
        <color indexed="8"/>
        <rFont val="Roboto Regular"/>
      </rPr>
      <t>Capacidad</t>
    </r>
    <r>
      <rPr>
        <sz val="11"/>
        <color indexed="15"/>
        <rFont val="Roboto Regular"/>
      </rPr>
      <t xml:space="preserve"> </t>
    </r>
    <r>
      <rPr>
        <sz val="11"/>
        <color indexed="57"/>
        <rFont val="Roboto Regular"/>
      </rPr>
      <t>*</t>
    </r>
    <r>
      <rPr>
        <sz val="11"/>
        <color indexed="8"/>
        <rFont val="Roboto Regular"/>
      </rPr>
      <t xml:space="preserve"> de vehículos en Transporte Colectivo (pas/vehículo). Año 2007</t>
    </r>
  </si>
  <si>
    <r>
      <rPr>
        <b/>
        <sz val="11"/>
        <color rgb="FF155E8F"/>
        <rFont val="Roboto Regular"/>
      </rPr>
      <t xml:space="preserve">Cuadro Nº 9.b.: </t>
    </r>
    <r>
      <rPr>
        <sz val="11"/>
        <color indexed="8"/>
        <rFont val="Roboto Regular"/>
      </rPr>
      <t>Puestos ofrecidos en Transporte Colectivo - valor relativo (%). Año 2007</t>
    </r>
  </si>
  <si>
    <r>
      <rPr>
        <b/>
        <sz val="11"/>
        <color rgb="FF155E8F"/>
        <rFont val="Roboto Regular"/>
      </rPr>
      <t>Cuadro Nº 9.a.: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Puestos ofrecidos en Transporte Colectivo - valor absoluto. Año 2007</t>
    </r>
  </si>
  <si>
    <r>
      <rPr>
        <b/>
        <sz val="11"/>
        <color rgb="FF155E8F"/>
        <rFont val="Roboto Regular"/>
      </rPr>
      <t>Cuadro Nº 8.c.: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>Características de los sistemas de trolebús. Año 2007</t>
    </r>
  </si>
  <si>
    <r>
      <rPr>
        <b/>
        <sz val="11"/>
        <color rgb="FF155E8F"/>
        <rFont val="Roboto Regular"/>
      </rPr>
      <t>Cuadro Nº 8.b.: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Características operacionales de los sistemas sobre rieles. Año 2007</t>
    </r>
  </si>
  <si>
    <r>
      <rPr>
        <b/>
        <sz val="11"/>
        <color rgb="FF155E8F"/>
        <rFont val="Roboto Regular"/>
      </rPr>
      <t>Cuadro Nº 8.a.:</t>
    </r>
    <r>
      <rPr>
        <sz val="11"/>
        <color indexed="8"/>
        <rFont val="Roboto Regular"/>
      </rPr>
      <t xml:space="preserve"> Características operacionales de buses y microbuses. Año 2007</t>
    </r>
  </si>
  <si>
    <r>
      <rPr>
        <b/>
        <sz val="11"/>
        <color rgb="FF155E8F"/>
        <rFont val="Roboto Regular"/>
      </rPr>
      <t xml:space="preserve">Cuadro Nº 7.f.: </t>
    </r>
    <r>
      <rPr>
        <sz val="11"/>
        <color indexed="8"/>
        <rFont val="Roboto Regular"/>
      </rPr>
      <t>Recursos humanos y materiales para la gestión del tránsito. Año 2007</t>
    </r>
  </si>
  <si>
    <r>
      <rPr>
        <b/>
        <sz val="11"/>
        <color rgb="FF155E8F"/>
        <rFont val="Roboto Regular"/>
      </rPr>
      <t xml:space="preserve">Cuadro Nº 7.e.: </t>
    </r>
    <r>
      <rPr>
        <sz val="11"/>
        <color indexed="8"/>
        <rFont val="Roboto Regular"/>
      </rPr>
      <t>Recursos humanos empleados en los taxis. Año 2007</t>
    </r>
  </si>
  <si>
    <r>
      <rPr>
        <b/>
        <sz val="11"/>
        <color rgb="FF155E8F"/>
        <rFont val="Roboto Regular"/>
      </rPr>
      <t>Cuadro Nº 7.d.: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Condición laboral de los recursos humanos del transporte colectivo. Año 2007</t>
    </r>
  </si>
  <si>
    <r>
      <rPr>
        <b/>
        <sz val="11"/>
        <color rgb="FF155E8F"/>
        <rFont val="Roboto Regular"/>
      </rPr>
      <t>Cuadro Nº 7.c.:</t>
    </r>
    <r>
      <rPr>
        <sz val="11"/>
        <color rgb="FF155E8F"/>
        <rFont val="Roboto Regular"/>
      </rPr>
      <t xml:space="preserve"> </t>
    </r>
    <r>
      <rPr>
        <sz val="11"/>
        <color indexed="8"/>
        <rFont val="Roboto Regular"/>
      </rPr>
      <t xml:space="preserve">Recursos Humanos en el Transporte Colectivo - </t>
    </r>
    <r>
      <rPr>
        <sz val="11"/>
        <color rgb="FF155E8F"/>
        <rFont val="Roboto Regular"/>
      </rPr>
      <t>personas</t>
    </r>
    <r>
      <rPr>
        <sz val="11"/>
        <color indexed="8"/>
        <rFont val="Roboto Regular"/>
      </rPr>
      <t xml:space="preserve"> por vehículo. Año 2007</t>
    </r>
  </si>
  <si>
    <r>
      <rPr>
        <b/>
        <sz val="11"/>
        <color rgb="FF155E8F"/>
        <rFont val="Roboto Regular"/>
      </rPr>
      <t>Cuadro Nº 7.b.:</t>
    </r>
    <r>
      <rPr>
        <b/>
        <sz val="11"/>
        <color indexed="30"/>
        <rFont val="Roboto Regular"/>
      </rPr>
      <t xml:space="preserve"> </t>
    </r>
    <r>
      <rPr>
        <sz val="11"/>
        <color indexed="8"/>
        <rFont val="Roboto Regular"/>
      </rPr>
      <t>Recursos Humanos en el Transporte Colectivo - valor relativo (%). Año 2007</t>
    </r>
  </si>
  <si>
    <r>
      <rPr>
        <b/>
        <sz val="11"/>
        <color rgb="FF155E8F"/>
        <rFont val="Roboto Regular"/>
      </rPr>
      <t>Cuadro Nº 7.a.:</t>
    </r>
    <r>
      <rPr>
        <sz val="11"/>
        <color indexed="8"/>
        <rFont val="Roboto Regular"/>
      </rPr>
      <t xml:space="preserve"> Recursos Humanos en el Transporte Colectivo . </t>
    </r>
    <r>
      <rPr>
        <sz val="11"/>
        <color rgb="FF155E8F"/>
        <rFont val="Roboto Regular"/>
      </rPr>
      <t>En personas. Valor</t>
    </r>
    <r>
      <rPr>
        <sz val="11"/>
        <color indexed="8"/>
        <rFont val="Roboto Regular"/>
      </rPr>
      <t xml:space="preserve"> absoluto. Año 2007</t>
    </r>
  </si>
  <si>
    <r>
      <rPr>
        <b/>
        <sz val="11"/>
        <color rgb="FF155E8F"/>
        <rFont val="Roboto Regular"/>
      </rPr>
      <t xml:space="preserve">Cuadro Nº 6.d: </t>
    </r>
    <r>
      <rPr>
        <sz val="11"/>
        <color indexed="8"/>
        <rFont val="Roboto Regular"/>
      </rPr>
      <t>Existencia de reglamentación de la tarifa en el transporte colectivo. Año 2007</t>
    </r>
  </si>
  <si>
    <r>
      <rPr>
        <b/>
        <sz val="10"/>
        <color rgb="FF155E8F"/>
        <rFont val="Roboto Regular"/>
      </rPr>
      <t>Fuente</t>
    </r>
    <r>
      <rPr>
        <sz val="10"/>
        <color rgb="FF155E8F"/>
        <rFont val="Roboto Regular"/>
      </rPr>
      <t>:</t>
    </r>
    <r>
      <rPr>
        <sz val="10"/>
        <rFont val="Roboto Regular"/>
      </rPr>
      <t xml:space="preserve"> Informe "Observatorio de Movilidad Urbana - CAF", 2009.</t>
    </r>
  </si>
  <si>
    <r>
      <rPr>
        <b/>
        <sz val="11"/>
        <color rgb="FF155E8F"/>
        <rFont val="Roboto Regular"/>
      </rPr>
      <t xml:space="preserve">Cuadro Nº 6.c.: </t>
    </r>
    <r>
      <rPr>
        <sz val="11"/>
        <color indexed="8"/>
        <rFont val="Roboto Regular"/>
      </rPr>
      <t>Existencia de reglamentación de la frecuencia en el transporte colectivo. Año 2007</t>
    </r>
  </si>
  <si>
    <r>
      <rPr>
        <b/>
        <sz val="11"/>
        <color rgb="FF155E8F"/>
        <rFont val="Roboto Regular"/>
      </rPr>
      <t>Cuadro Nº 6.b.: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Existencia de reglamentación de las rutas en el transporte colectivo. Año 2007</t>
    </r>
  </si>
  <si>
    <r>
      <rPr>
        <b/>
        <sz val="11"/>
        <color rgb="FF155E8F"/>
        <rFont val="Roboto Regular"/>
      </rPr>
      <t>Cuadro Nº 6.a.:</t>
    </r>
    <r>
      <rPr>
        <sz val="11"/>
        <color indexed="8"/>
        <rFont val="Roboto Regular"/>
      </rPr>
      <t xml:space="preserve"> Existencia de reglamentación de los vehículos en el transporte colectivo. Año 2007</t>
    </r>
  </si>
  <si>
    <r>
      <rPr>
        <b/>
        <sz val="11"/>
        <color rgb="FF155E8F"/>
        <rFont val="Roboto Regular"/>
      </rPr>
      <t>Cuadro Nº 5:</t>
    </r>
    <r>
      <rPr>
        <sz val="11"/>
        <color indexed="8"/>
        <rFont val="Roboto Regular"/>
      </rPr>
      <t xml:space="preserve"> Características institucionales de los servicios sobre rieles. Año 2007</t>
    </r>
  </si>
  <si>
    <r>
      <rPr>
        <b/>
        <sz val="11"/>
        <color rgb="FF155E8F"/>
        <rFont val="Arial"/>
      </rPr>
      <t xml:space="preserve">Cuadro Nº 4: </t>
    </r>
    <r>
      <rPr>
        <sz val="11"/>
        <color indexed="8"/>
        <rFont val="Arial"/>
        <family val="2"/>
      </rPr>
      <t>Caracteristicas institucionales de los servicios de buses. Año 2007</t>
    </r>
  </si>
  <si>
    <r>
      <rPr>
        <b/>
        <sz val="10"/>
        <color rgb="FF155E8F"/>
        <rFont val="Arial"/>
      </rPr>
      <t>Fuente:</t>
    </r>
    <r>
      <rPr>
        <sz val="10"/>
        <color rgb="FF155E8F"/>
        <rFont val="Arial"/>
      </rPr>
      <t xml:space="preserve"> </t>
    </r>
    <r>
      <rPr>
        <sz val="10"/>
        <rFont val="Arial"/>
      </rPr>
      <t>Informe "Observatorio de Movilidad Urbana - CAF", 2009.</t>
    </r>
  </si>
  <si>
    <r>
      <rPr>
        <b/>
        <sz val="11"/>
        <color rgb="FF155E8F"/>
        <rFont val="Arial"/>
      </rPr>
      <t>Cuadro Nº 3:</t>
    </r>
    <r>
      <rPr>
        <sz val="11"/>
        <color indexed="8"/>
        <rFont val="Arial"/>
        <family val="2"/>
      </rPr>
      <t xml:space="preserve"> Clases de transporte colectivo ofrecido. Año 2007</t>
    </r>
  </si>
  <si>
    <r>
      <rPr>
        <b/>
        <sz val="11"/>
        <color rgb="FF155E8F"/>
        <rFont val="Roboto Regular"/>
      </rPr>
      <t xml:space="preserve">Cuadro Nº 2: </t>
    </r>
    <r>
      <rPr>
        <sz val="11"/>
        <color indexed="8"/>
        <rFont val="Roboto Regular"/>
      </rPr>
      <t xml:space="preserve">Sistemas de BRT </t>
    </r>
    <r>
      <rPr>
        <sz val="11"/>
        <color indexed="57"/>
        <rFont val="Roboto Regular"/>
      </rPr>
      <t>*</t>
    </r>
    <r>
      <rPr>
        <sz val="11"/>
        <color indexed="8"/>
        <rFont val="Roboto Regular"/>
      </rPr>
      <t xml:space="preserve"> en América Latina. Año 2007</t>
    </r>
  </si>
  <si>
    <r>
      <rPr>
        <b/>
        <sz val="10"/>
        <color rgb="FF155E8F"/>
        <rFont val="Roboto Regular"/>
      </rPr>
      <t xml:space="preserve">Fuente: </t>
    </r>
    <r>
      <rPr>
        <sz val="10"/>
        <color indexed="8"/>
        <rFont val="Roboto Regular"/>
      </rPr>
      <t>Hidalgo y Grafiteaux, 2007.</t>
    </r>
  </si>
  <si>
    <r>
      <rPr>
        <b/>
        <sz val="11"/>
        <color rgb="FF155E8F"/>
        <rFont val="Roboto Regular"/>
      </rPr>
      <t>Cuadro Nº 1:</t>
    </r>
    <r>
      <rPr>
        <b/>
        <sz val="11"/>
        <color indexed="8"/>
        <rFont val="Roboto Regular"/>
      </rPr>
      <t xml:space="preserve"> </t>
    </r>
    <r>
      <rPr>
        <sz val="11"/>
        <color indexed="8"/>
        <rFont val="Roboto Regular"/>
      </rPr>
      <t>Prioridad para transporte colectivo</t>
    </r>
    <r>
      <rPr>
        <sz val="11"/>
        <color indexed="57"/>
        <rFont val="Roboto Regular"/>
      </rPr>
      <t xml:space="preserve"> *</t>
    </r>
    <r>
      <rPr>
        <sz val="11"/>
        <color indexed="8"/>
        <rFont val="Roboto Regular"/>
      </rPr>
      <t>. Año 2007</t>
    </r>
  </si>
  <si>
    <r>
      <rPr>
        <b/>
        <sz val="10"/>
        <color rgb="FF155E8F"/>
        <rFont val="Roboto Regular"/>
      </rPr>
      <t>Fuente:</t>
    </r>
    <r>
      <rPr>
        <b/>
        <sz val="10"/>
        <rFont val="Roboto Regular"/>
      </rPr>
      <t xml:space="preserve"> </t>
    </r>
    <r>
      <rPr>
        <sz val="10"/>
        <rFont val="Roboto Regular"/>
      </rPr>
      <t>Informe "Observatorio de Movilidad Urbana - CAF", 2009.</t>
    </r>
  </si>
  <si>
    <t xml:space="preserve">Observatorio de Movilidad Urbana </t>
  </si>
  <si>
    <t xml:space="preserve">Observatorio de Movilidad Urbana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</si>
</sst>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0.0%"/>
    <numFmt numFmtId="169" formatCode="#,##0.0"/>
  </numFmts>
  <fonts count="8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u/>
      <sz val="11"/>
      <color indexed="39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39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1"/>
      <name val="Roboto Regular"/>
    </font>
    <font>
      <sz val="11"/>
      <color indexed="8"/>
      <name val="Roboto Regular"/>
    </font>
    <font>
      <b/>
      <sz val="12"/>
      <name val="Roboto Regular"/>
    </font>
    <font>
      <b/>
      <sz val="11"/>
      <color indexed="8"/>
      <name val="Roboto Regular"/>
    </font>
    <font>
      <sz val="11"/>
      <color indexed="8"/>
      <name val="Roboto Regular"/>
    </font>
    <font>
      <sz val="10"/>
      <color indexed="8"/>
      <name val="Roboto Regular"/>
    </font>
    <font>
      <b/>
      <sz val="10"/>
      <color indexed="9"/>
      <name val="Roboto Regular"/>
    </font>
    <font>
      <sz val="10"/>
      <name val="Roboto Regular"/>
    </font>
    <font>
      <b/>
      <sz val="10"/>
      <name val="Roboto Regular"/>
    </font>
    <font>
      <b/>
      <sz val="10"/>
      <color indexed="8"/>
      <name val="Roboto Regular"/>
    </font>
    <font>
      <b/>
      <sz val="9"/>
      <name val="Roboto Regular"/>
    </font>
    <font>
      <u/>
      <sz val="10"/>
      <color indexed="39"/>
      <name val="Roboto Regular"/>
    </font>
    <font>
      <b/>
      <sz val="11"/>
      <color indexed="30"/>
      <name val="Roboto Regular"/>
    </font>
    <font>
      <sz val="12"/>
      <color indexed="8"/>
      <name val="Roboto Regular"/>
    </font>
    <font>
      <sz val="12"/>
      <name val="Roboto Regular"/>
    </font>
    <font>
      <b/>
      <sz val="12"/>
      <color indexed="8"/>
      <name val="Roboto Regular"/>
    </font>
    <font>
      <sz val="12"/>
      <color indexed="9"/>
      <name val="Roboto Regular"/>
    </font>
    <font>
      <b/>
      <sz val="10"/>
      <color indexed="30"/>
      <name val="Roboto Regular"/>
    </font>
    <font>
      <sz val="10"/>
      <color indexed="30"/>
      <name val="Roboto Regular"/>
    </font>
    <font>
      <b/>
      <sz val="11"/>
      <name val="Roboto Regular"/>
    </font>
    <font>
      <sz val="11"/>
      <color indexed="30"/>
      <name val="Roboto Regular"/>
    </font>
    <font>
      <sz val="11"/>
      <color indexed="15"/>
      <name val="Roboto Regular"/>
    </font>
    <font>
      <sz val="12"/>
      <color indexed="15"/>
      <name val="Roboto Regular"/>
    </font>
    <font>
      <sz val="8"/>
      <color indexed="8"/>
      <name val="Roboto Regular"/>
    </font>
    <font>
      <b/>
      <sz val="10"/>
      <color indexed="12"/>
      <name val="Roboto Regular"/>
    </font>
    <font>
      <sz val="10"/>
      <color indexed="9"/>
      <name val="Roboto Regular"/>
    </font>
    <font>
      <sz val="10"/>
      <color indexed="15"/>
      <name val="Roboto Regular"/>
    </font>
    <font>
      <sz val="12"/>
      <color indexed="8"/>
      <name val="Roboto Regular"/>
    </font>
    <font>
      <b/>
      <sz val="11"/>
      <color indexed="9"/>
      <name val="Roboto Regular"/>
    </font>
    <font>
      <sz val="12"/>
      <color indexed="57"/>
      <name val="Roboto Regular"/>
    </font>
    <font>
      <sz val="11"/>
      <color indexed="9"/>
      <name val="Roboto Regular"/>
    </font>
    <font>
      <sz val="11"/>
      <color indexed="57"/>
      <name val="Roboto Regular"/>
    </font>
    <font>
      <sz val="12"/>
      <color rgb="FF155E89"/>
      <name val="Roboto Regular"/>
    </font>
    <font>
      <sz val="24"/>
      <color rgb="FF155E8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Roboto Regular"/>
    </font>
    <font>
      <sz val="10"/>
      <color theme="1"/>
      <name val="Roboto Regular"/>
    </font>
    <font>
      <sz val="12"/>
      <color theme="1"/>
      <name val="Roboto Regular"/>
    </font>
    <font>
      <sz val="14"/>
      <color rgb="FF155E8F"/>
      <name val="Roboto Regular"/>
    </font>
    <font>
      <sz val="16"/>
      <color rgb="FF155E8F"/>
      <name val="Roboto Regular"/>
    </font>
    <font>
      <sz val="9"/>
      <color theme="1"/>
      <name val="Roboto Regular"/>
    </font>
    <font>
      <sz val="11"/>
      <color rgb="FF00B0F0"/>
      <name val="Roboto Regular"/>
    </font>
    <font>
      <sz val="12"/>
      <color rgb="FF00B0F0"/>
      <name val="Roboto Regular"/>
    </font>
    <font>
      <sz val="28"/>
      <color rgb="FF155E89"/>
      <name val="Roboto Regular"/>
    </font>
    <font>
      <sz val="12"/>
      <color theme="1"/>
      <name val="Arial"/>
    </font>
    <font>
      <sz val="12"/>
      <color rgb="FF155E89"/>
      <name val="Arial"/>
    </font>
    <font>
      <b/>
      <sz val="12"/>
      <color rgb="FF00B0F0"/>
      <name val="Roboto Regular"/>
    </font>
    <font>
      <sz val="12"/>
      <color theme="0"/>
      <name val="Roboto Regular"/>
    </font>
    <font>
      <sz val="16"/>
      <color theme="0"/>
      <name val="Roboto Regular"/>
    </font>
    <font>
      <b/>
      <sz val="12"/>
      <color theme="1"/>
      <name val="Roboto Regular"/>
    </font>
    <font>
      <sz val="10"/>
      <color theme="0"/>
      <name val="Roboto Regular"/>
    </font>
    <font>
      <u/>
      <sz val="12"/>
      <color rgb="FF0000D4"/>
      <name val="Roboto Regular"/>
    </font>
    <font>
      <sz val="14"/>
      <color rgb="FF155E89"/>
      <name val="Roboto Regular"/>
    </font>
    <font>
      <sz val="28"/>
      <color rgb="FF155E89"/>
      <name val="Arial"/>
    </font>
    <font>
      <b/>
      <sz val="10"/>
      <color theme="0"/>
      <name val="Roboto Regular"/>
    </font>
    <font>
      <sz val="11"/>
      <color theme="0"/>
      <name val="Roboto Regular"/>
    </font>
    <font>
      <b/>
      <sz val="11"/>
      <color rgb="FF155E8F"/>
      <name val="Roboto Regular"/>
    </font>
    <font>
      <b/>
      <sz val="10"/>
      <color rgb="FF155E8F"/>
      <name val="Roboto Regular"/>
    </font>
    <font>
      <sz val="12"/>
      <color rgb="FF155E8F"/>
      <name val="Roboto Regular"/>
    </font>
    <font>
      <sz val="12"/>
      <color rgb="FF155E8F"/>
      <name val="Wingdings"/>
    </font>
    <font>
      <sz val="10"/>
      <color rgb="FF155E8F"/>
      <name val="Roboto Regular"/>
    </font>
    <font>
      <sz val="11"/>
      <color rgb="FF155E8F"/>
      <name val="Roboto Regular"/>
    </font>
    <font>
      <b/>
      <sz val="11"/>
      <color rgb="FF155E8F"/>
      <name val="Arial"/>
    </font>
    <font>
      <b/>
      <sz val="10"/>
      <color rgb="FF155E8F"/>
      <name val="Arial"/>
    </font>
    <font>
      <sz val="10"/>
      <color rgb="FF155E8F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F3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5E5E5"/>
        <bgColor indexed="64"/>
      </patternFill>
    </fill>
    <fill>
      <patternFill patternType="solid">
        <fgColor rgb="FFFDFCF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55E89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6F5ED"/>
        <bgColor indexed="64"/>
      </patternFill>
    </fill>
  </fills>
  <borders count="5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3" borderId="0">
      <alignment horizontal="left" vertical="center" indent="2"/>
    </xf>
    <xf numFmtId="0" fontId="47" fillId="4" borderId="0" applyBorder="0" applyAlignment="0" applyProtection="0">
      <alignment horizontal="center"/>
    </xf>
  </cellStyleXfs>
  <cellXfs count="390">
    <xf numFmtId="0" fontId="0" fillId="0" borderId="0" xfId="0"/>
    <xf numFmtId="0" fontId="0" fillId="0" borderId="0" xfId="0"/>
    <xf numFmtId="0" fontId="0" fillId="0" borderId="0" xfId="0"/>
    <xf numFmtId="0" fontId="48" fillId="0" borderId="0" xfId="0" applyFont="1"/>
    <xf numFmtId="0" fontId="48" fillId="0" borderId="0" xfId="0" applyFont="1" applyBorder="1"/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0" xfId="1" applyFont="1" applyAlignment="1" applyProtection="1"/>
    <xf numFmtId="0" fontId="48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0" fillId="0" borderId="0" xfId="1" applyFont="1" applyFill="1" applyBorder="1" applyAlignment="1" applyProtection="1"/>
    <xf numFmtId="0" fontId="50" fillId="0" borderId="0" xfId="0" applyFont="1"/>
    <xf numFmtId="0" fontId="51" fillId="0" borderId="0" xfId="0" applyFont="1"/>
    <xf numFmtId="3" fontId="14" fillId="0" borderId="0" xfId="10" applyNumberFormat="1" applyFont="1" applyAlignment="1">
      <alignment vertical="top" wrapText="1"/>
    </xf>
    <xf numFmtId="0" fontId="14" fillId="0" borderId="0" xfId="10" applyFont="1" applyAlignment="1"/>
    <xf numFmtId="0" fontId="14" fillId="0" borderId="0" xfId="10" applyFont="1"/>
    <xf numFmtId="0" fontId="52" fillId="0" borderId="0" xfId="0" applyFont="1"/>
    <xf numFmtId="0" fontId="52" fillId="0" borderId="0" xfId="0" applyFont="1" applyFill="1"/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53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3" fillId="0" borderId="0" xfId="0" applyFont="1" applyBorder="1"/>
    <xf numFmtId="0" fontId="22" fillId="0" borderId="0" xfId="0" applyFont="1" applyBorder="1" applyAlignment="1">
      <alignment vertical="center"/>
    </xf>
    <xf numFmtId="0" fontId="25" fillId="0" borderId="0" xfId="1" applyFont="1" applyBorder="1" applyAlignment="1" applyProtection="1"/>
    <xf numFmtId="3" fontId="54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46" fillId="0" borderId="1" xfId="0" applyFont="1" applyBorder="1" applyAlignment="1">
      <alignment horizontal="left" vertical="center" wrapText="1" indent="1"/>
    </xf>
    <xf numFmtId="0" fontId="53" fillId="0" borderId="0" xfId="0" applyFont="1" applyAlignment="1">
      <alignment horizontal="center"/>
    </xf>
    <xf numFmtId="0" fontId="46" fillId="5" borderId="1" xfId="0" applyFont="1" applyFill="1" applyBorder="1" applyAlignment="1">
      <alignment horizontal="left" vertical="center" wrapText="1" indent="1"/>
    </xf>
    <xf numFmtId="3" fontId="54" fillId="5" borderId="1" xfId="0" applyNumberFormat="1" applyFont="1" applyFill="1" applyBorder="1" applyAlignment="1">
      <alignment horizontal="right" vertical="center"/>
    </xf>
    <xf numFmtId="3" fontId="16" fillId="5" borderId="1" xfId="0" applyNumberFormat="1" applyFont="1" applyFill="1" applyBorder="1" applyAlignment="1">
      <alignment horizontal="right" vertical="center" wrapText="1"/>
    </xf>
    <xf numFmtId="0" fontId="52" fillId="3" borderId="0" xfId="0" applyFont="1" applyFill="1"/>
    <xf numFmtId="0" fontId="55" fillId="3" borderId="0" xfId="18" applyFont="1" applyFill="1" applyBorder="1" applyAlignment="1">
      <alignment vertical="center" wrapText="1"/>
    </xf>
    <xf numFmtId="0" fontId="55" fillId="6" borderId="0" xfId="0" applyFont="1" applyFill="1" applyAlignment="1">
      <alignment horizontal="right" vertical="center" wrapText="1"/>
    </xf>
    <xf numFmtId="0" fontId="55" fillId="6" borderId="0" xfId="0" applyFont="1" applyFill="1" applyAlignment="1">
      <alignment vertical="center" wrapText="1"/>
    </xf>
    <xf numFmtId="0" fontId="21" fillId="3" borderId="0" xfId="0" applyFont="1" applyFill="1" applyBorder="1"/>
    <xf numFmtId="0" fontId="56" fillId="3" borderId="0" xfId="18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0" xfId="1" applyFont="1" applyAlignment="1" applyProtection="1"/>
    <xf numFmtId="4" fontId="28" fillId="0" borderId="1" xfId="0" applyNumberFormat="1" applyFont="1" applyBorder="1" applyAlignment="1">
      <alignment horizontal="right" vertical="center"/>
    </xf>
    <xf numFmtId="3" fontId="46" fillId="0" borderId="1" xfId="0" applyNumberFormat="1" applyFont="1" applyBorder="1" applyAlignment="1">
      <alignment horizontal="left" vertical="center" wrapText="1" indent="1"/>
    </xf>
    <xf numFmtId="3" fontId="46" fillId="0" borderId="1" xfId="0" applyNumberFormat="1" applyFont="1" applyFill="1" applyBorder="1" applyAlignment="1">
      <alignment horizontal="left" vertical="center" wrapText="1" indent="1"/>
    </xf>
    <xf numFmtId="0" fontId="52" fillId="0" borderId="0" xfId="0" applyFont="1" applyAlignment="1">
      <alignment horizontal="center"/>
    </xf>
    <xf numFmtId="3" fontId="46" fillId="5" borderId="1" xfId="0" applyNumberFormat="1" applyFont="1" applyFill="1" applyBorder="1" applyAlignment="1">
      <alignment horizontal="left" vertical="center" wrapText="1" indent="1"/>
    </xf>
    <xf numFmtId="4" fontId="28" fillId="5" borderId="1" xfId="0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21" fillId="0" borderId="0" xfId="0" applyFont="1" applyAlignment="1">
      <alignment vertical="center"/>
    </xf>
    <xf numFmtId="0" fontId="54" fillId="0" borderId="1" xfId="0" applyFont="1" applyBorder="1" applyAlignment="1">
      <alignment vertical="center"/>
    </xf>
    <xf numFmtId="1" fontId="59" fillId="0" borderId="1" xfId="0" applyNumberFormat="1" applyFont="1" applyBorder="1" applyAlignment="1">
      <alignment vertical="center"/>
    </xf>
    <xf numFmtId="1" fontId="59" fillId="0" borderId="1" xfId="0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left" vertical="center" indent="1"/>
    </xf>
    <xf numFmtId="0" fontId="46" fillId="5" borderId="1" xfId="0" applyFont="1" applyFill="1" applyBorder="1" applyAlignment="1">
      <alignment horizontal="left" vertical="center" indent="1"/>
    </xf>
    <xf numFmtId="1" fontId="59" fillId="5" borderId="1" xfId="0" applyNumberFormat="1" applyFont="1" applyFill="1" applyBorder="1" applyAlignment="1">
      <alignment vertical="center"/>
    </xf>
    <xf numFmtId="167" fontId="54" fillId="0" borderId="1" xfId="0" applyNumberFormat="1" applyFont="1" applyBorder="1" applyAlignment="1">
      <alignment horizontal="right" vertical="center"/>
    </xf>
    <xf numFmtId="3" fontId="46" fillId="0" borderId="1" xfId="0" applyNumberFormat="1" applyFont="1" applyBorder="1" applyAlignment="1">
      <alignment horizontal="left" vertical="center" indent="1"/>
    </xf>
    <xf numFmtId="3" fontId="46" fillId="5" borderId="1" xfId="0" applyNumberFormat="1" applyFont="1" applyFill="1" applyBorder="1" applyAlignment="1">
      <alignment horizontal="left" vertical="center" indent="1"/>
    </xf>
    <xf numFmtId="167" fontId="54" fillId="5" borderId="1" xfId="0" applyNumberFormat="1" applyFont="1" applyFill="1" applyBorder="1" applyAlignment="1">
      <alignment horizontal="right" vertical="center"/>
    </xf>
    <xf numFmtId="0" fontId="23" fillId="0" borderId="0" xfId="0" applyFont="1"/>
    <xf numFmtId="1" fontId="54" fillId="0" borderId="1" xfId="0" applyNumberFormat="1" applyFont="1" applyBorder="1" applyAlignment="1">
      <alignment vertical="center" wrapText="1"/>
    </xf>
    <xf numFmtId="1" fontId="54" fillId="5" borderId="1" xfId="0" applyNumberFormat="1" applyFont="1" applyFill="1" applyBorder="1" applyAlignment="1">
      <alignment vertical="center" wrapText="1"/>
    </xf>
    <xf numFmtId="0" fontId="54" fillId="5" borderId="1" xfId="0" applyFont="1" applyFill="1" applyBorder="1" applyAlignment="1">
      <alignment horizontal="left" vertical="center" wrapText="1" indent="1"/>
    </xf>
    <xf numFmtId="0" fontId="19" fillId="0" borderId="0" xfId="0" applyFont="1"/>
    <xf numFmtId="0" fontId="54" fillId="0" borderId="0" xfId="0" applyFont="1"/>
    <xf numFmtId="0" fontId="54" fillId="0" borderId="0" xfId="0" applyFont="1" applyAlignment="1">
      <alignment vertical="center"/>
    </xf>
    <xf numFmtId="168" fontId="54" fillId="0" borderId="0" xfId="13" applyNumberFormat="1" applyFont="1" applyAlignment="1">
      <alignment vertical="center"/>
    </xf>
    <xf numFmtId="3" fontId="59" fillId="0" borderId="1" xfId="0" applyNumberFormat="1" applyFont="1" applyBorder="1" applyAlignment="1">
      <alignment vertical="center"/>
    </xf>
    <xf numFmtId="3" fontId="59" fillId="5" borderId="1" xfId="0" applyNumberFormat="1" applyFont="1" applyFill="1" applyBorder="1" applyAlignment="1">
      <alignment vertical="center"/>
    </xf>
    <xf numFmtId="0" fontId="59" fillId="0" borderId="1" xfId="0" applyFont="1" applyBorder="1" applyAlignment="1">
      <alignment vertical="center"/>
    </xf>
    <xf numFmtId="0" fontId="59" fillId="5" borderId="1" xfId="0" applyFont="1" applyFill="1" applyBorder="1" applyAlignment="1">
      <alignment vertical="center"/>
    </xf>
    <xf numFmtId="3" fontId="59" fillId="0" borderId="2" xfId="0" applyNumberFormat="1" applyFont="1" applyBorder="1" applyAlignment="1">
      <alignment vertical="center"/>
    </xf>
    <xf numFmtId="3" fontId="59" fillId="5" borderId="2" xfId="0" applyNumberFormat="1" applyFont="1" applyFill="1" applyBorder="1" applyAlignment="1">
      <alignment vertical="center"/>
    </xf>
    <xf numFmtId="0" fontId="61" fillId="0" borderId="1" xfId="0" applyFont="1" applyFill="1" applyBorder="1" applyAlignment="1">
      <alignment horizontal="left" vertical="center" wrapText="1" indent="1"/>
    </xf>
    <xf numFmtId="0" fontId="33" fillId="0" borderId="0" xfId="10" applyFont="1"/>
    <xf numFmtId="0" fontId="46" fillId="0" borderId="1" xfId="1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left" vertical="center" wrapText="1" indent="1"/>
    </xf>
    <xf numFmtId="169" fontId="28" fillId="0" borderId="1" xfId="10" applyNumberFormat="1" applyFont="1" applyFill="1" applyBorder="1" applyAlignment="1">
      <alignment vertical="center" wrapText="1"/>
    </xf>
    <xf numFmtId="0" fontId="46" fillId="5" borderId="1" xfId="10" applyFont="1" applyFill="1" applyBorder="1" applyAlignment="1">
      <alignment horizontal="left" vertical="center" wrapText="1" indent="1"/>
    </xf>
    <xf numFmtId="169" fontId="28" fillId="5" borderId="1" xfId="10" applyNumberFormat="1" applyFont="1" applyFill="1" applyBorder="1" applyAlignment="1">
      <alignment vertical="center" wrapText="1"/>
    </xf>
    <xf numFmtId="3" fontId="59" fillId="5" borderId="1" xfId="10" applyNumberFormat="1" applyFont="1" applyFill="1" applyBorder="1" applyAlignment="1">
      <alignment vertical="center" wrapText="1"/>
    </xf>
    <xf numFmtId="3" fontId="59" fillId="0" borderId="1" xfId="10" applyNumberFormat="1" applyFont="1" applyFill="1" applyBorder="1" applyAlignment="1">
      <alignment vertical="center" wrapText="1"/>
    </xf>
    <xf numFmtId="0" fontId="21" fillId="0" borderId="0" xfId="10" applyFont="1" applyFill="1" applyBorder="1"/>
    <xf numFmtId="0" fontId="21" fillId="0" borderId="0" xfId="0" applyFont="1" applyFill="1" applyBorder="1" applyAlignment="1">
      <alignment vertical="center"/>
    </xf>
    <xf numFmtId="0" fontId="25" fillId="0" borderId="0" xfId="1" applyFont="1" applyFill="1" applyBorder="1" applyAlignment="1" applyProtection="1"/>
    <xf numFmtId="0" fontId="62" fillId="0" borderId="1" xfId="0" applyFont="1" applyBorder="1" applyAlignment="1">
      <alignment horizontal="left" vertical="center" wrapText="1" indent="1"/>
    </xf>
    <xf numFmtId="0" fontId="46" fillId="0" borderId="1" xfId="10" applyFont="1" applyBorder="1" applyAlignment="1">
      <alignment horizontal="left" vertical="center" wrapText="1" indent="1"/>
    </xf>
    <xf numFmtId="169" fontId="28" fillId="0" borderId="1" xfId="10" applyNumberFormat="1" applyFont="1" applyBorder="1" applyAlignment="1">
      <alignment vertical="center" wrapText="1"/>
    </xf>
    <xf numFmtId="3" fontId="59" fillId="0" borderId="1" xfId="10" applyNumberFormat="1" applyFont="1" applyBorder="1" applyAlignment="1">
      <alignment vertical="center" wrapText="1"/>
    </xf>
    <xf numFmtId="0" fontId="14" fillId="0" borderId="0" xfId="10" applyFont="1" applyAlignment="1">
      <alignment vertical="center"/>
    </xf>
    <xf numFmtId="169" fontId="14" fillId="0" borderId="0" xfId="10" applyNumberFormat="1" applyFont="1"/>
    <xf numFmtId="0" fontId="21" fillId="0" borderId="0" xfId="10" applyFont="1"/>
    <xf numFmtId="0" fontId="21" fillId="0" borderId="0" xfId="10" applyFont="1" applyBorder="1"/>
    <xf numFmtId="0" fontId="21" fillId="0" borderId="0" xfId="0" applyFont="1" applyBorder="1" applyAlignment="1">
      <alignment vertical="center"/>
    </xf>
    <xf numFmtId="169" fontId="21" fillId="0" borderId="0" xfId="10" applyNumberFormat="1" applyFont="1" applyBorder="1"/>
    <xf numFmtId="0" fontId="14" fillId="0" borderId="0" xfId="10" applyFont="1" applyBorder="1"/>
    <xf numFmtId="9" fontId="14" fillId="0" borderId="0" xfId="13" applyFont="1"/>
    <xf numFmtId="3" fontId="21" fillId="0" borderId="0" xfId="10" applyNumberFormat="1" applyFont="1"/>
    <xf numFmtId="3" fontId="22" fillId="0" borderId="0" xfId="10" applyNumberFormat="1" applyFont="1"/>
    <xf numFmtId="3" fontId="14" fillId="0" borderId="0" xfId="10" applyNumberFormat="1" applyFont="1"/>
    <xf numFmtId="3" fontId="21" fillId="0" borderId="0" xfId="10" applyNumberFormat="1" applyFont="1" applyAlignment="1">
      <alignment vertical="top" wrapText="1"/>
    </xf>
    <xf numFmtId="3" fontId="28" fillId="0" borderId="1" xfId="10" applyNumberFormat="1" applyFont="1" applyFill="1" applyBorder="1" applyAlignment="1">
      <alignment horizontal="right" vertical="center"/>
    </xf>
    <xf numFmtId="4" fontId="28" fillId="0" borderId="1" xfId="10" applyNumberFormat="1" applyFont="1" applyFill="1" applyBorder="1" applyAlignment="1">
      <alignment horizontal="right" vertical="center"/>
    </xf>
    <xf numFmtId="169" fontId="59" fillId="0" borderId="1" xfId="10" applyNumberFormat="1" applyFont="1" applyFill="1" applyBorder="1" applyAlignment="1">
      <alignment horizontal="right" vertical="center"/>
    </xf>
    <xf numFmtId="4" fontId="21" fillId="0" borderId="0" xfId="10" applyNumberFormat="1" applyFont="1"/>
    <xf numFmtId="0" fontId="21" fillId="0" borderId="0" xfId="10" applyFont="1" applyBorder="1" applyAlignment="1"/>
    <xf numFmtId="3" fontId="28" fillId="5" borderId="1" xfId="10" applyNumberFormat="1" applyFont="1" applyFill="1" applyBorder="1" applyAlignment="1">
      <alignment horizontal="right" vertical="center"/>
    </xf>
    <xf numFmtId="4" fontId="28" fillId="5" borderId="1" xfId="10" applyNumberFormat="1" applyFont="1" applyFill="1" applyBorder="1" applyAlignment="1">
      <alignment horizontal="right" vertical="center"/>
    </xf>
    <xf numFmtId="169" fontId="59" fillId="5" borderId="1" xfId="10" applyNumberFormat="1" applyFont="1" applyFill="1" applyBorder="1" applyAlignment="1">
      <alignment horizontal="right" vertical="center"/>
    </xf>
    <xf numFmtId="3" fontId="33" fillId="0" borderId="0" xfId="10" applyNumberFormat="1" applyFont="1"/>
    <xf numFmtId="4" fontId="14" fillId="0" borderId="0" xfId="10" applyNumberFormat="1" applyFont="1"/>
    <xf numFmtId="3" fontId="21" fillId="0" borderId="0" xfId="10" applyNumberFormat="1" applyFont="1" applyFill="1" applyBorder="1"/>
    <xf numFmtId="0" fontId="24" fillId="0" borderId="0" xfId="0" applyFont="1" applyFill="1" applyAlignment="1">
      <alignment vertical="center"/>
    </xf>
    <xf numFmtId="0" fontId="21" fillId="0" borderId="0" xfId="10" applyFont="1" applyFill="1"/>
    <xf numFmtId="0" fontId="25" fillId="0" borderId="0" xfId="1" applyFont="1" applyFill="1" applyAlignment="1" applyProtection="1"/>
    <xf numFmtId="3" fontId="21" fillId="0" borderId="0" xfId="10" applyNumberFormat="1" applyFont="1" applyFill="1"/>
    <xf numFmtId="0" fontId="28" fillId="0" borderId="1" xfId="10" applyFont="1" applyFill="1" applyBorder="1" applyAlignment="1">
      <alignment vertical="center" wrapText="1"/>
    </xf>
    <xf numFmtId="3" fontId="28" fillId="0" borderId="1" xfId="10" applyNumberFormat="1" applyFont="1" applyFill="1" applyBorder="1" applyAlignment="1">
      <alignment horizontal="right" vertical="center" wrapText="1"/>
    </xf>
    <xf numFmtId="4" fontId="28" fillId="0" borderId="1" xfId="10" applyNumberFormat="1" applyFont="1" applyFill="1" applyBorder="1" applyAlignment="1">
      <alignment horizontal="right" vertical="center" wrapText="1"/>
    </xf>
    <xf numFmtId="3" fontId="28" fillId="5" borderId="1" xfId="10" applyNumberFormat="1" applyFont="1" applyFill="1" applyBorder="1" applyAlignment="1">
      <alignment horizontal="right" vertical="center" wrapText="1"/>
    </xf>
    <xf numFmtId="4" fontId="28" fillId="5" borderId="1" xfId="10" applyNumberFormat="1" applyFont="1" applyFill="1" applyBorder="1" applyAlignment="1">
      <alignment horizontal="right" vertical="center" wrapText="1"/>
    </xf>
    <xf numFmtId="0" fontId="28" fillId="0" borderId="1" xfId="10" applyFont="1" applyBorder="1" applyAlignment="1">
      <alignment vertical="center" wrapText="1"/>
    </xf>
    <xf numFmtId="0" fontId="21" fillId="0" borderId="0" xfId="1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1" fontId="59" fillId="0" borderId="1" xfId="10" applyNumberFormat="1" applyFont="1" applyFill="1" applyBorder="1" applyAlignment="1">
      <alignment vertical="center" wrapText="1"/>
    </xf>
    <xf numFmtId="0" fontId="28" fillId="5" borderId="1" xfId="10" applyFont="1" applyFill="1" applyBorder="1" applyAlignment="1">
      <alignment vertical="center" wrapText="1"/>
    </xf>
    <xf numFmtId="0" fontId="22" fillId="0" borderId="0" xfId="10" applyFont="1" applyFill="1" applyBorder="1" applyAlignment="1">
      <alignment horizontal="center"/>
    </xf>
    <xf numFmtId="168" fontId="22" fillId="0" borderId="0" xfId="10" applyNumberFormat="1" applyFont="1" applyFill="1" applyBorder="1" applyAlignment="1">
      <alignment vertical="center" wrapText="1"/>
    </xf>
    <xf numFmtId="168" fontId="28" fillId="0" borderId="1" xfId="10" applyNumberFormat="1" applyFont="1" applyFill="1" applyBorder="1" applyAlignment="1">
      <alignment vertical="center" wrapText="1"/>
    </xf>
    <xf numFmtId="168" fontId="28" fillId="5" borderId="1" xfId="10" applyNumberFormat="1" applyFont="1" applyFill="1" applyBorder="1" applyAlignment="1">
      <alignment vertical="center" wrapText="1"/>
    </xf>
    <xf numFmtId="0" fontId="21" fillId="0" borderId="0" xfId="10" applyFont="1" applyFill="1" applyBorder="1" applyAlignment="1"/>
    <xf numFmtId="3" fontId="21" fillId="0" borderId="0" xfId="1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53" fillId="0" borderId="0" xfId="0" applyFont="1" applyFill="1" applyBorder="1"/>
    <xf numFmtId="0" fontId="54" fillId="0" borderId="1" xfId="0" applyFont="1" applyBorder="1" applyAlignment="1">
      <alignment horizontal="right"/>
    </xf>
    <xf numFmtId="3" fontId="54" fillId="0" borderId="1" xfId="0" applyNumberFormat="1" applyFont="1" applyBorder="1" applyAlignment="1">
      <alignment horizontal="right"/>
    </xf>
    <xf numFmtId="0" fontId="54" fillId="5" borderId="1" xfId="0" applyFont="1" applyFill="1" applyBorder="1" applyAlignment="1">
      <alignment horizontal="right"/>
    </xf>
    <xf numFmtId="3" fontId="54" fillId="5" borderId="1" xfId="0" applyNumberFormat="1" applyFont="1" applyFill="1" applyBorder="1" applyAlignment="1">
      <alignment horizontal="right"/>
    </xf>
    <xf numFmtId="167" fontId="53" fillId="0" borderId="0" xfId="0" applyNumberFormat="1" applyFont="1"/>
    <xf numFmtId="4" fontId="54" fillId="0" borderId="1" xfId="0" applyNumberFormat="1" applyFont="1" applyBorder="1" applyAlignment="1">
      <alignment horizontal="right"/>
    </xf>
    <xf numFmtId="169" fontId="54" fillId="0" borderId="1" xfId="0" applyNumberFormat="1" applyFont="1" applyBorder="1" applyAlignment="1">
      <alignment horizontal="right"/>
    </xf>
    <xf numFmtId="0" fontId="53" fillId="0" borderId="0" xfId="0" applyFont="1" applyAlignment="1">
      <alignment vertical="center"/>
    </xf>
    <xf numFmtId="3" fontId="53" fillId="0" borderId="0" xfId="0" applyNumberFormat="1" applyFont="1" applyFill="1" applyAlignment="1">
      <alignment vertical="center"/>
    </xf>
    <xf numFmtId="4" fontId="54" fillId="5" borderId="1" xfId="0" applyNumberFormat="1" applyFont="1" applyFill="1" applyBorder="1" applyAlignment="1">
      <alignment horizontal="right"/>
    </xf>
    <xf numFmtId="169" fontId="54" fillId="5" borderId="1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14" fillId="0" borderId="0" xfId="0" applyFont="1"/>
    <xf numFmtId="167" fontId="21" fillId="0" borderId="0" xfId="0" applyNumberFormat="1" applyFont="1"/>
    <xf numFmtId="3" fontId="21" fillId="0" borderId="0" xfId="0" applyNumberFormat="1" applyFont="1" applyFill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169" fontId="28" fillId="0" borderId="1" xfId="0" applyNumberFormat="1" applyFont="1" applyFill="1" applyBorder="1" applyAlignment="1">
      <alignment vertical="center"/>
    </xf>
    <xf numFmtId="0" fontId="28" fillId="0" borderId="1" xfId="0" applyNumberFormat="1" applyFont="1" applyFill="1" applyBorder="1" applyAlignment="1">
      <alignment vertical="center"/>
    </xf>
    <xf numFmtId="3" fontId="28" fillId="5" borderId="1" xfId="0" applyNumberFormat="1" applyFont="1" applyFill="1" applyBorder="1" applyAlignment="1">
      <alignment vertical="center"/>
    </xf>
    <xf numFmtId="169" fontId="28" fillId="5" borderId="1" xfId="0" applyNumberFormat="1" applyFont="1" applyFill="1" applyBorder="1" applyAlignment="1">
      <alignment vertical="center"/>
    </xf>
    <xf numFmtId="0" fontId="28" fillId="5" borderId="1" xfId="0" applyNumberFormat="1" applyFont="1" applyFill="1" applyBorder="1" applyAlignment="1">
      <alignment vertical="center"/>
    </xf>
    <xf numFmtId="167" fontId="28" fillId="5" borderId="1" xfId="0" applyNumberFormat="1" applyFont="1" applyFill="1" applyBorder="1" applyAlignment="1">
      <alignment vertical="center"/>
    </xf>
    <xf numFmtId="167" fontId="53" fillId="0" borderId="0" xfId="0" applyNumberFormat="1" applyFont="1" applyFill="1" applyBorder="1"/>
    <xf numFmtId="0" fontId="52" fillId="0" borderId="0" xfId="0" applyFont="1" applyFill="1" applyBorder="1"/>
    <xf numFmtId="3" fontId="54" fillId="0" borderId="1" xfId="0" applyNumberFormat="1" applyFont="1" applyFill="1" applyBorder="1" applyAlignment="1">
      <alignment horizontal="right"/>
    </xf>
    <xf numFmtId="0" fontId="53" fillId="0" borderId="0" xfId="0" applyFont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/>
    </xf>
    <xf numFmtId="0" fontId="61" fillId="0" borderId="1" xfId="0" applyFont="1" applyFill="1" applyBorder="1"/>
    <xf numFmtId="0" fontId="61" fillId="0" borderId="1" xfId="0" applyFont="1" applyBorder="1"/>
    <xf numFmtId="0" fontId="61" fillId="5" borderId="1" xfId="0" applyFont="1" applyFill="1" applyBorder="1"/>
    <xf numFmtId="0" fontId="62" fillId="0" borderId="1" xfId="0" applyFont="1" applyFill="1" applyBorder="1" applyAlignment="1">
      <alignment horizontal="left" vertical="center" indent="1"/>
    </xf>
    <xf numFmtId="0" fontId="62" fillId="5" borderId="1" xfId="0" applyFont="1" applyFill="1" applyBorder="1" applyAlignment="1">
      <alignment horizontal="left" vertical="center" indent="1"/>
    </xf>
    <xf numFmtId="0" fontId="38" fillId="0" borderId="0" xfId="0" applyFont="1" applyAlignment="1"/>
    <xf numFmtId="169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69" fontId="54" fillId="2" borderId="1" xfId="0" applyNumberFormat="1" applyFont="1" applyFill="1" applyBorder="1" applyAlignment="1">
      <alignment horizontal="center" vertical="center"/>
    </xf>
    <xf numFmtId="169" fontId="54" fillId="5" borderId="1" xfId="0" applyNumberFormat="1" applyFont="1" applyFill="1" applyBorder="1" applyAlignment="1">
      <alignment horizontal="center" vertical="center"/>
    </xf>
    <xf numFmtId="0" fontId="19" fillId="0" borderId="0" xfId="10" applyFont="1"/>
    <xf numFmtId="169" fontId="41" fillId="0" borderId="1" xfId="10" applyNumberFormat="1" applyFont="1" applyBorder="1" applyAlignment="1">
      <alignment vertical="center" wrapText="1"/>
    </xf>
    <xf numFmtId="169" fontId="41" fillId="5" borderId="1" xfId="10" applyNumberFormat="1" applyFont="1" applyFill="1" applyBorder="1" applyAlignment="1">
      <alignment vertical="center" wrapText="1"/>
    </xf>
    <xf numFmtId="168" fontId="41" fillId="0" borderId="1" xfId="10" applyNumberFormat="1" applyFont="1" applyFill="1" applyBorder="1" applyAlignment="1">
      <alignment vertical="center" wrapText="1"/>
    </xf>
    <xf numFmtId="168" fontId="29" fillId="0" borderId="1" xfId="10" applyNumberFormat="1" applyFont="1" applyFill="1" applyBorder="1" applyAlignment="1">
      <alignment vertical="center" wrapText="1"/>
    </xf>
    <xf numFmtId="168" fontId="41" fillId="5" borderId="1" xfId="10" applyNumberFormat="1" applyFont="1" applyFill="1" applyBorder="1" applyAlignment="1">
      <alignment vertical="center" wrapText="1"/>
    </xf>
    <xf numFmtId="168" fontId="29" fillId="5" borderId="1" xfId="1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3" fontId="28" fillId="0" borderId="1" xfId="10" applyNumberFormat="1" applyFont="1" applyFill="1" applyBorder="1" applyAlignment="1">
      <alignment vertical="center"/>
    </xf>
    <xf numFmtId="3" fontId="16" fillId="0" borderId="1" xfId="10" applyNumberFormat="1" applyFont="1" applyFill="1" applyBorder="1" applyAlignment="1">
      <alignment vertical="center"/>
    </xf>
    <xf numFmtId="3" fontId="28" fillId="5" borderId="1" xfId="10" applyNumberFormat="1" applyFont="1" applyFill="1" applyBorder="1" applyAlignment="1">
      <alignment vertical="center"/>
    </xf>
    <xf numFmtId="3" fontId="16" fillId="5" borderId="1" xfId="10" applyNumberFormat="1" applyFont="1" applyFill="1" applyBorder="1" applyAlignment="1">
      <alignment vertical="center"/>
    </xf>
    <xf numFmtId="0" fontId="23" fillId="0" borderId="0" xfId="0" applyFont="1" applyBorder="1"/>
    <xf numFmtId="0" fontId="52" fillId="0" borderId="0" xfId="0" applyFont="1" applyBorder="1"/>
    <xf numFmtId="0" fontId="54" fillId="5" borderId="1" xfId="0" applyFont="1" applyFill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/>
    <xf numFmtId="3" fontId="53" fillId="0" borderId="0" xfId="0" applyNumberFormat="1" applyFont="1" applyBorder="1"/>
    <xf numFmtId="169" fontId="54" fillId="3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69" fontId="53" fillId="0" borderId="0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 indent="1"/>
    </xf>
    <xf numFmtId="0" fontId="54" fillId="0" borderId="1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center" vertical="center"/>
    </xf>
    <xf numFmtId="0" fontId="54" fillId="5" borderId="1" xfId="0" applyFont="1" applyFill="1" applyBorder="1" applyAlignment="1">
      <alignment horizontal="left" vertical="center"/>
    </xf>
    <xf numFmtId="0" fontId="21" fillId="0" borderId="0" xfId="0" applyFont="1" applyFill="1" applyBorder="1"/>
    <xf numFmtId="0" fontId="54" fillId="0" borderId="1" xfId="0" applyFont="1" applyFill="1" applyBorder="1" applyAlignment="1">
      <alignment horizontal="left" vertical="center" indent="1"/>
    </xf>
    <xf numFmtId="0" fontId="54" fillId="5" borderId="1" xfId="0" applyFont="1" applyFill="1" applyBorder="1" applyAlignment="1">
      <alignment horizontal="left" vertical="center" inden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indent="1"/>
    </xf>
    <xf numFmtId="0" fontId="61" fillId="5" borderId="1" xfId="0" applyFont="1" applyFill="1" applyBorder="1" applyAlignment="1">
      <alignment horizontal="left" vertical="center" indent="1"/>
    </xf>
    <xf numFmtId="0" fontId="61" fillId="5" borderId="1" xfId="0" applyFont="1" applyFill="1" applyBorder="1" applyAlignment="1">
      <alignment horizontal="center" vertical="center" wrapText="1"/>
    </xf>
    <xf numFmtId="0" fontId="61" fillId="5" borderId="1" xfId="0" applyFont="1" applyFill="1" applyBorder="1" applyAlignment="1">
      <alignment horizontal="left" vertical="center" wrapText="1" indent="1"/>
    </xf>
    <xf numFmtId="0" fontId="61" fillId="0" borderId="1" xfId="0" applyFont="1" applyFill="1" applyBorder="1" applyAlignment="1">
      <alignment textRotation="90"/>
    </xf>
    <xf numFmtId="3" fontId="53" fillId="0" borderId="0" xfId="0" applyNumberFormat="1" applyFont="1" applyFill="1" applyBorder="1"/>
    <xf numFmtId="0" fontId="19" fillId="0" borderId="0" xfId="0" applyFont="1" applyFill="1" applyBorder="1"/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3" fontId="54" fillId="0" borderId="1" xfId="0" applyNumberFormat="1" applyFont="1" applyFill="1" applyBorder="1" applyAlignment="1">
      <alignment vertical="center"/>
    </xf>
    <xf numFmtId="167" fontId="54" fillId="0" borderId="1" xfId="0" applyNumberFormat="1" applyFont="1" applyFill="1" applyBorder="1" applyAlignment="1">
      <alignment vertical="center"/>
    </xf>
    <xf numFmtId="0" fontId="54" fillId="5" borderId="1" xfId="0" applyFont="1" applyFill="1" applyBorder="1" applyAlignment="1">
      <alignment vertical="center"/>
    </xf>
    <xf numFmtId="3" fontId="54" fillId="5" borderId="1" xfId="0" applyNumberFormat="1" applyFont="1" applyFill="1" applyBorder="1" applyAlignment="1">
      <alignment vertical="center"/>
    </xf>
    <xf numFmtId="167" fontId="54" fillId="5" borderId="1" xfId="0" applyNumberFormat="1" applyFont="1" applyFill="1" applyBorder="1" applyAlignment="1">
      <alignment vertical="center"/>
    </xf>
    <xf numFmtId="0" fontId="53" fillId="0" borderId="0" xfId="0" applyFont="1" applyFill="1"/>
    <xf numFmtId="0" fontId="37" fillId="0" borderId="0" xfId="0" applyFont="1" applyFill="1" applyBorder="1" applyAlignment="1">
      <alignment horizontal="left"/>
    </xf>
    <xf numFmtId="1" fontId="54" fillId="0" borderId="1" xfId="0" applyNumberFormat="1" applyFont="1" applyFill="1" applyBorder="1" applyAlignment="1">
      <alignment vertical="center"/>
    </xf>
    <xf numFmtId="1" fontId="54" fillId="5" borderId="1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54" fillId="0" borderId="0" xfId="0" applyFont="1" applyFill="1"/>
    <xf numFmtId="0" fontId="54" fillId="0" borderId="0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4" fillId="7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3" fontId="29" fillId="3" borderId="0" xfId="0" applyNumberFormat="1" applyFont="1" applyFill="1" applyBorder="1" applyAlignment="1">
      <alignment horizontal="right" vertical="center"/>
    </xf>
    <xf numFmtId="3" fontId="29" fillId="8" borderId="1" xfId="0" applyNumberFormat="1" applyFont="1" applyFill="1" applyBorder="1" applyAlignment="1">
      <alignment horizontal="right" vertical="center"/>
    </xf>
    <xf numFmtId="4" fontId="16" fillId="8" borderId="1" xfId="0" applyNumberFormat="1" applyFont="1" applyFill="1" applyBorder="1" applyAlignment="1">
      <alignment horizontal="right" vertical="center"/>
    </xf>
    <xf numFmtId="1" fontId="63" fillId="8" borderId="1" xfId="0" applyNumberFormat="1" applyFont="1" applyFill="1" applyBorder="1" applyAlignment="1">
      <alignment vertical="center"/>
    </xf>
    <xf numFmtId="3" fontId="63" fillId="8" borderId="1" xfId="0" applyNumberFormat="1" applyFont="1" applyFill="1" applyBorder="1" applyAlignment="1">
      <alignment vertical="center"/>
    </xf>
    <xf numFmtId="0" fontId="59" fillId="8" borderId="1" xfId="0" applyFont="1" applyFill="1" applyBorder="1" applyAlignment="1">
      <alignment vertical="center"/>
    </xf>
    <xf numFmtId="3" fontId="63" fillId="8" borderId="1" xfId="10" applyNumberFormat="1" applyFont="1" applyFill="1" applyBorder="1" applyAlignment="1">
      <alignment vertical="center"/>
    </xf>
    <xf numFmtId="169" fontId="16" fillId="8" borderId="1" xfId="10" applyNumberFormat="1" applyFont="1" applyFill="1" applyBorder="1" applyAlignment="1">
      <alignment vertical="center"/>
    </xf>
    <xf numFmtId="3" fontId="16" fillId="8" borderId="1" xfId="10" applyNumberFormat="1" applyFont="1" applyFill="1" applyBorder="1" applyAlignment="1">
      <alignment horizontal="right" vertical="center"/>
    </xf>
    <xf numFmtId="4" fontId="16" fillId="8" borderId="1" xfId="10" applyNumberFormat="1" applyFont="1" applyFill="1" applyBorder="1" applyAlignment="1">
      <alignment horizontal="right" vertical="center"/>
    </xf>
    <xf numFmtId="169" fontId="63" fillId="8" borderId="1" xfId="10" applyNumberFormat="1" applyFont="1" applyFill="1" applyBorder="1" applyAlignment="1">
      <alignment horizontal="right" vertical="center"/>
    </xf>
    <xf numFmtId="168" fontId="16" fillId="8" borderId="1" xfId="10" applyNumberFormat="1" applyFont="1" applyFill="1" applyBorder="1" applyAlignment="1">
      <alignment vertical="center" wrapText="1"/>
    </xf>
    <xf numFmtId="3" fontId="16" fillId="8" borderId="1" xfId="10" applyNumberFormat="1" applyFont="1" applyFill="1" applyBorder="1" applyAlignment="1">
      <alignment horizontal="right" vertical="center" wrapText="1"/>
    </xf>
    <xf numFmtId="3" fontId="29" fillId="8" borderId="1" xfId="0" applyNumberFormat="1" applyFont="1" applyFill="1" applyBorder="1" applyAlignment="1">
      <alignment vertical="center"/>
    </xf>
    <xf numFmtId="3" fontId="16" fillId="8" borderId="1" xfId="0" applyNumberFormat="1" applyFont="1" applyFill="1" applyBorder="1" applyAlignment="1">
      <alignment vertical="center"/>
    </xf>
    <xf numFmtId="169" fontId="16" fillId="8" borderId="1" xfId="0" applyNumberFormat="1" applyFont="1" applyFill="1" applyBorder="1" applyAlignment="1">
      <alignment vertical="center"/>
    </xf>
    <xf numFmtId="169" fontId="29" fillId="8" borderId="1" xfId="10" applyNumberFormat="1" applyFont="1" applyFill="1" applyBorder="1" applyAlignment="1">
      <alignment vertical="center" wrapText="1"/>
    </xf>
    <xf numFmtId="168" fontId="41" fillId="8" borderId="1" xfId="10" applyNumberFormat="1" applyFont="1" applyFill="1" applyBorder="1" applyAlignment="1">
      <alignment vertical="center" wrapText="1"/>
    </xf>
    <xf numFmtId="168" fontId="41" fillId="8" borderId="1" xfId="13" applyNumberFormat="1" applyFont="1" applyFill="1" applyBorder="1" applyAlignment="1">
      <alignment vertical="center" wrapText="1"/>
    </xf>
    <xf numFmtId="168" fontId="29" fillId="8" borderId="1" xfId="10" applyNumberFormat="1" applyFont="1" applyFill="1" applyBorder="1" applyAlignment="1">
      <alignment vertical="center" wrapText="1"/>
    </xf>
    <xf numFmtId="3" fontId="16" fillId="8" borderId="1" xfId="10" applyNumberFormat="1" applyFont="1" applyFill="1" applyBorder="1" applyAlignment="1">
      <alignment vertical="center"/>
    </xf>
    <xf numFmtId="1" fontId="29" fillId="8" borderId="1" xfId="0" applyNumberFormat="1" applyFont="1" applyFill="1" applyBorder="1" applyAlignment="1">
      <alignment vertical="center"/>
    </xf>
    <xf numFmtId="0" fontId="64" fillId="9" borderId="1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/>
    </xf>
    <xf numFmtId="0" fontId="61" fillId="9" borderId="1" xfId="0" applyFont="1" applyFill="1" applyBorder="1" applyAlignment="1">
      <alignment horizontal="center" vertical="center" wrapText="1"/>
    </xf>
    <xf numFmtId="3" fontId="54" fillId="9" borderId="1" xfId="10" applyNumberFormat="1" applyFont="1" applyFill="1" applyBorder="1" applyAlignment="1">
      <alignment horizontal="center" vertical="center" wrapText="1"/>
    </xf>
    <xf numFmtId="0" fontId="54" fillId="9" borderId="1" xfId="10" applyFont="1" applyFill="1" applyBorder="1" applyAlignment="1">
      <alignment horizontal="center" vertical="center" wrapText="1"/>
    </xf>
    <xf numFmtId="3" fontId="54" fillId="9" borderId="1" xfId="0" applyNumberFormat="1" applyFont="1" applyFill="1" applyBorder="1" applyAlignment="1">
      <alignment horizontal="center" vertical="center"/>
    </xf>
    <xf numFmtId="0" fontId="65" fillId="3" borderId="0" xfId="2" applyFont="1" applyFill="1" applyAlignment="1" applyProtection="1">
      <alignment vertical="center"/>
    </xf>
    <xf numFmtId="3" fontId="54" fillId="0" borderId="1" xfId="0" applyNumberFormat="1" applyFont="1" applyBorder="1" applyAlignment="1">
      <alignment vertical="center"/>
    </xf>
    <xf numFmtId="168" fontId="54" fillId="0" borderId="1" xfId="0" applyNumberFormat="1" applyFont="1" applyBorder="1" applyAlignment="1">
      <alignment vertical="center"/>
    </xf>
    <xf numFmtId="168" fontId="53" fillId="0" borderId="0" xfId="13" applyNumberFormat="1" applyFont="1"/>
    <xf numFmtId="168" fontId="54" fillId="5" borderId="1" xfId="0" applyNumberFormat="1" applyFont="1" applyFill="1" applyBorder="1" applyAlignment="1">
      <alignment vertical="center"/>
    </xf>
    <xf numFmtId="3" fontId="66" fillId="8" borderId="1" xfId="0" applyNumberFormat="1" applyFont="1" applyFill="1" applyBorder="1" applyAlignment="1">
      <alignment vertical="center"/>
    </xf>
    <xf numFmtId="2" fontId="66" fillId="8" borderId="1" xfId="0" applyNumberFormat="1" applyFont="1" applyFill="1" applyBorder="1" applyAlignment="1">
      <alignment vertical="center"/>
    </xf>
    <xf numFmtId="3" fontId="53" fillId="0" borderId="0" xfId="0" applyNumberFormat="1" applyFont="1" applyFill="1" applyBorder="1" applyAlignment="1">
      <alignment horizontal="right"/>
    </xf>
    <xf numFmtId="168" fontId="53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2" fontId="23" fillId="0" borderId="0" xfId="0" applyNumberFormat="1" applyFont="1" applyFill="1" applyBorder="1"/>
    <xf numFmtId="167" fontId="67" fillId="10" borderId="0" xfId="0" applyNumberFormat="1" applyFont="1" applyFill="1" applyAlignment="1">
      <alignment vertical="center"/>
    </xf>
    <xf numFmtId="0" fontId="67" fillId="0" borderId="0" xfId="0" applyFont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10" applyFont="1" applyAlignment="1">
      <alignment horizontal="left"/>
    </xf>
    <xf numFmtId="0" fontId="16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18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left"/>
    </xf>
    <xf numFmtId="0" fontId="75" fillId="3" borderId="0" xfId="17" applyFont="1">
      <alignment horizontal="left" vertical="center" indent="2"/>
    </xf>
    <xf numFmtId="0" fontId="77" fillId="3" borderId="0" xfId="0" applyFont="1" applyFill="1"/>
    <xf numFmtId="0" fontId="17" fillId="0" borderId="0" xfId="0" applyFont="1" applyAlignment="1">
      <alignment horizontal="left" vertical="center" wrapText="1"/>
    </xf>
    <xf numFmtId="0" fontId="75" fillId="3" borderId="0" xfId="17" applyFont="1" applyAlignment="1">
      <alignment horizontal="left" vertical="center" indent="9"/>
    </xf>
    <xf numFmtId="0" fontId="75" fillId="3" borderId="0" xfId="17" applyFont="1" applyAlignment="1">
      <alignment vertical="center"/>
    </xf>
    <xf numFmtId="0" fontId="60" fillId="0" borderId="0" xfId="0" applyFont="1" applyFill="1" applyAlignment="1">
      <alignment horizontal="left" vertical="center" wrapText="1"/>
    </xf>
    <xf numFmtId="0" fontId="75" fillId="3" borderId="0" xfId="17" applyFont="1" applyAlignment="1">
      <alignment horizontal="left" vertical="center" indent="1"/>
    </xf>
    <xf numFmtId="0" fontId="75" fillId="3" borderId="0" xfId="17" applyFont="1" applyAlignment="1">
      <alignment horizontal="left" vertical="center" indent="2"/>
    </xf>
    <xf numFmtId="0" fontId="75" fillId="3" borderId="0" xfId="17" applyFont="1" applyAlignment="1">
      <alignment horizontal="center" vertical="center"/>
    </xf>
    <xf numFmtId="0" fontId="75" fillId="3" borderId="0" xfId="17" applyFont="1" applyAlignment="1">
      <alignment horizontal="left" vertical="center"/>
    </xf>
    <xf numFmtId="0" fontId="75" fillId="3" borderId="0" xfId="17" applyFont="1" applyAlignment="1">
      <alignment horizontal="left" vertical="center" indent="13"/>
    </xf>
    <xf numFmtId="0" fontId="75" fillId="3" borderId="0" xfId="17" applyFont="1" applyAlignment="1">
      <alignment horizontal="left" vertical="center" indent="3"/>
    </xf>
    <xf numFmtId="0" fontId="75" fillId="3" borderId="0" xfId="17" applyFont="1" applyAlignment="1">
      <alignment horizontal="left" vertical="center" indent="4"/>
    </xf>
    <xf numFmtId="0" fontId="75" fillId="3" borderId="0" xfId="17" applyFont="1" applyAlignment="1">
      <alignment horizontal="left" vertical="center" indent="10"/>
    </xf>
    <xf numFmtId="0" fontId="60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5" fillId="3" borderId="0" xfId="17" applyFont="1" applyAlignment="1">
      <alignment horizontal="left" vertical="center" indent="11"/>
    </xf>
    <xf numFmtId="0" fontId="68" fillId="5" borderId="2" xfId="1" applyFont="1" applyFill="1" applyBorder="1" applyAlignment="1" applyProtection="1">
      <alignment horizontal="left" vertical="center" wrapText="1" indent="1"/>
    </xf>
    <xf numFmtId="0" fontId="68" fillId="5" borderId="3" xfId="1" applyFont="1" applyFill="1" applyBorder="1" applyAlignment="1" applyProtection="1">
      <alignment horizontal="left" vertical="center" wrapText="1" indent="1"/>
    </xf>
    <xf numFmtId="0" fontId="68" fillId="5" borderId="4" xfId="1" applyFont="1" applyFill="1" applyBorder="1" applyAlignment="1" applyProtection="1">
      <alignment horizontal="left" vertical="center" wrapText="1" indent="1"/>
    </xf>
    <xf numFmtId="0" fontId="68" fillId="0" borderId="2" xfId="1" applyFont="1" applyBorder="1" applyAlignment="1" applyProtection="1">
      <alignment horizontal="left" vertical="center" wrapText="1" indent="1"/>
    </xf>
    <xf numFmtId="0" fontId="68" fillId="0" borderId="3" xfId="1" applyFont="1" applyBorder="1" applyAlignment="1" applyProtection="1">
      <alignment horizontal="left" vertical="center" wrapText="1" indent="1"/>
    </xf>
    <xf numFmtId="0" fontId="68" fillId="0" borderId="4" xfId="1" applyFont="1" applyBorder="1" applyAlignment="1" applyProtection="1">
      <alignment horizontal="left" vertical="center" wrapText="1" indent="1"/>
    </xf>
    <xf numFmtId="0" fontId="29" fillId="5" borderId="1" xfId="0" applyFont="1" applyFill="1" applyBorder="1" applyAlignment="1">
      <alignment horizontal="center" vertical="center" wrapText="1"/>
    </xf>
    <xf numFmtId="0" fontId="69" fillId="9" borderId="2" xfId="0" applyFont="1" applyFill="1" applyBorder="1" applyAlignment="1">
      <alignment horizontal="center" vertical="center"/>
    </xf>
    <xf numFmtId="0" fontId="69" fillId="9" borderId="3" xfId="0" applyFont="1" applyFill="1" applyBorder="1" applyAlignment="1">
      <alignment horizontal="center" vertical="center"/>
    </xf>
    <xf numFmtId="0" fontId="69" fillId="9" borderId="4" xfId="0" applyFont="1" applyFill="1" applyBorder="1" applyAlignment="1">
      <alignment horizontal="center" vertical="center"/>
    </xf>
    <xf numFmtId="0" fontId="54" fillId="7" borderId="1" xfId="0" applyFont="1" applyFill="1" applyBorder="1" applyAlignment="1">
      <alignment horizontal="center" vertical="center" wrapText="1"/>
    </xf>
    <xf numFmtId="0" fontId="68" fillId="5" borderId="2" xfId="1" applyFont="1" applyFill="1" applyBorder="1" applyAlignment="1" applyProtection="1">
      <alignment horizontal="left" vertical="center" indent="1"/>
    </xf>
    <xf numFmtId="0" fontId="68" fillId="5" borderId="3" xfId="1" applyFont="1" applyFill="1" applyBorder="1" applyAlignment="1" applyProtection="1">
      <alignment horizontal="left" vertical="center" indent="1"/>
    </xf>
    <xf numFmtId="0" fontId="68" fillId="5" borderId="4" xfId="1" applyFont="1" applyFill="1" applyBorder="1" applyAlignment="1" applyProtection="1">
      <alignment horizontal="left" vertical="center" indent="1"/>
    </xf>
    <xf numFmtId="0" fontId="68" fillId="0" borderId="2" xfId="1" applyFont="1" applyBorder="1" applyAlignment="1" applyProtection="1">
      <alignment horizontal="left" vertical="center" indent="1"/>
    </xf>
    <xf numFmtId="0" fontId="68" fillId="0" borderId="3" xfId="1" applyFont="1" applyBorder="1" applyAlignment="1" applyProtection="1">
      <alignment horizontal="left" vertical="center" indent="1"/>
    </xf>
    <xf numFmtId="0" fontId="68" fillId="0" borderId="4" xfId="1" applyFont="1" applyBorder="1" applyAlignment="1" applyProtection="1">
      <alignment horizontal="left" vertical="center" indent="1"/>
    </xf>
    <xf numFmtId="0" fontId="55" fillId="6" borderId="0" xfId="0" applyFont="1" applyFill="1" applyAlignment="1">
      <alignment horizontal="right" vertical="center" wrapText="1"/>
    </xf>
    <xf numFmtId="0" fontId="54" fillId="7" borderId="2" xfId="0" applyFont="1" applyFill="1" applyBorder="1" applyAlignment="1">
      <alignment horizontal="center" vertical="center" wrapText="1"/>
    </xf>
    <xf numFmtId="0" fontId="54" fillId="7" borderId="3" xfId="0" applyFont="1" applyFill="1" applyBorder="1" applyAlignment="1">
      <alignment horizontal="center" vertical="center" wrapText="1"/>
    </xf>
    <xf numFmtId="0" fontId="54" fillId="7" borderId="4" xfId="0" applyFont="1" applyFill="1" applyBorder="1" applyAlignment="1">
      <alignment horizontal="center" vertical="center" wrapText="1"/>
    </xf>
    <xf numFmtId="0" fontId="69" fillId="9" borderId="2" xfId="0" applyFont="1" applyFill="1" applyBorder="1" applyAlignment="1">
      <alignment horizontal="center" vertical="center" wrapText="1"/>
    </xf>
    <xf numFmtId="0" fontId="69" fillId="9" borderId="3" xfId="0" applyFont="1" applyFill="1" applyBorder="1" applyAlignment="1">
      <alignment horizontal="center" vertical="center" wrapText="1"/>
    </xf>
    <xf numFmtId="0" fontId="69" fillId="9" borderId="4" xfId="0" applyFont="1" applyFill="1" applyBorder="1" applyAlignment="1">
      <alignment horizontal="center" vertical="center" wrapText="1"/>
    </xf>
    <xf numFmtId="0" fontId="65" fillId="11" borderId="0" xfId="2" applyFont="1" applyFill="1" applyAlignment="1" applyProtection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7" fillId="12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7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5" fillId="3" borderId="0" xfId="17" applyFont="1" applyAlignment="1">
      <alignment horizontal="left" vertical="center" indent="4"/>
    </xf>
    <xf numFmtId="0" fontId="61" fillId="9" borderId="1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 vertical="center" indent="1"/>
    </xf>
    <xf numFmtId="0" fontId="19" fillId="13" borderId="0" xfId="0" applyFont="1" applyFill="1" applyBorder="1" applyAlignment="1">
      <alignment horizontal="left" vertical="center" indent="1"/>
    </xf>
    <xf numFmtId="0" fontId="19" fillId="13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75" fillId="3" borderId="0" xfId="17" applyFont="1" applyAlignment="1">
      <alignment horizontal="left" vertical="center" indent="3"/>
    </xf>
    <xf numFmtId="0" fontId="54" fillId="9" borderId="1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23" fillId="13" borderId="0" xfId="0" applyFont="1" applyFill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0" borderId="0" xfId="0" applyFont="1" applyBorder="1" applyAlignment="1">
      <alignment horizontal="left" vertical="center" indent="1"/>
    </xf>
    <xf numFmtId="0" fontId="75" fillId="3" borderId="0" xfId="17" applyFont="1">
      <alignment horizontal="left" vertical="center" indent="2"/>
    </xf>
    <xf numFmtId="0" fontId="16" fillId="8" borderId="1" xfId="10" applyFont="1" applyFill="1" applyBorder="1" applyAlignment="1">
      <alignment horizontal="center" vertical="center"/>
    </xf>
    <xf numFmtId="0" fontId="29" fillId="8" borderId="1" xfId="10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3" fontId="67" fillId="12" borderId="0" xfId="10" applyNumberFormat="1" applyFont="1" applyFill="1" applyAlignment="1">
      <alignment horizontal="left" vertical="center" indent="1"/>
    </xf>
    <xf numFmtId="0" fontId="60" fillId="0" borderId="0" xfId="0" applyFont="1" applyFill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3" fontId="16" fillId="8" borderId="1" xfId="10" applyNumberFormat="1" applyFont="1" applyFill="1" applyBorder="1" applyAlignment="1">
      <alignment horizontal="center" vertical="center"/>
    </xf>
    <xf numFmtId="0" fontId="67" fillId="12" borderId="0" xfId="10" applyFont="1" applyFill="1" applyBorder="1" applyAlignment="1">
      <alignment horizontal="left" vertical="center" indent="1"/>
    </xf>
    <xf numFmtId="3" fontId="54" fillId="9" borderId="1" xfId="10" applyNumberFormat="1" applyFont="1" applyFill="1" applyBorder="1" applyAlignment="1">
      <alignment horizontal="center" vertical="center" wrapText="1"/>
    </xf>
    <xf numFmtId="3" fontId="71" fillId="12" borderId="0" xfId="10" applyNumberFormat="1" applyFont="1" applyFill="1" applyAlignment="1">
      <alignment horizontal="left" vertical="center" indent="1"/>
    </xf>
    <xf numFmtId="3" fontId="71" fillId="12" borderId="0" xfId="10" applyNumberFormat="1" applyFont="1" applyFill="1" applyBorder="1" applyAlignment="1">
      <alignment horizontal="left" vertical="center" indent="1"/>
    </xf>
    <xf numFmtId="3" fontId="67" fillId="12" borderId="0" xfId="10" applyNumberFormat="1" applyFont="1" applyFill="1" applyBorder="1" applyAlignment="1">
      <alignment horizontal="left" vertical="center" indent="1"/>
    </xf>
    <xf numFmtId="0" fontId="22" fillId="0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wrapText="1"/>
    </xf>
    <xf numFmtId="0" fontId="72" fillId="12" borderId="0" xfId="10" applyFont="1" applyFill="1" applyAlignment="1">
      <alignment horizontal="left" vertical="center" indent="1"/>
    </xf>
    <xf numFmtId="3" fontId="72" fillId="12" borderId="0" xfId="10" applyNumberFormat="1" applyFont="1" applyFill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54" fillId="9" borderId="1" xfId="10" applyFont="1" applyFill="1" applyBorder="1" applyAlignment="1">
      <alignment horizontal="center" vertical="center"/>
    </xf>
    <xf numFmtId="0" fontId="75" fillId="3" borderId="0" xfId="17" applyFont="1" applyAlignment="1">
      <alignment horizontal="left" vertical="center" indent="8"/>
    </xf>
    <xf numFmtId="0" fontId="54" fillId="9" borderId="2" xfId="0" applyFont="1" applyFill="1" applyBorder="1" applyAlignment="1">
      <alignment horizontal="center" vertical="center" wrapText="1"/>
    </xf>
    <xf numFmtId="0" fontId="54" fillId="9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0" fontId="75" fillId="3" borderId="0" xfId="17" applyFont="1" applyAlignment="1">
      <alignment horizontal="left" vertical="center" indent="11"/>
    </xf>
    <xf numFmtId="0" fontId="58" fillId="13" borderId="0" xfId="0" applyFont="1" applyFill="1" applyAlignment="1">
      <alignment horizontal="left" vertical="center" indent="1"/>
    </xf>
    <xf numFmtId="3" fontId="16" fillId="8" borderId="1" xfId="0" applyNumberFormat="1" applyFont="1" applyFill="1" applyBorder="1" applyAlignment="1">
      <alignment horizontal="center" vertical="center"/>
    </xf>
  </cellXfs>
  <cellStyles count="19">
    <cellStyle name="Hipervínculo" xfId="1" builtinId="8"/>
    <cellStyle name="Hipervínculo 2" xfId="2"/>
    <cellStyle name="Millares [0] 2" xfId="3"/>
    <cellStyle name="Millares [0] 3" xfId="4"/>
    <cellStyle name="Millares 2" xfId="5"/>
    <cellStyle name="Millares 3" xfId="6"/>
    <cellStyle name="Millares 4" xfId="7"/>
    <cellStyle name="Normal" xfId="0" builtinId="0"/>
    <cellStyle name="Normal 2" xfId="8"/>
    <cellStyle name="Normal 3" xfId="9"/>
    <cellStyle name="Normal 4" xfId="10"/>
    <cellStyle name="Normal 4 2" xfId="11"/>
    <cellStyle name="Porcentaje 2" xfId="12"/>
    <cellStyle name="Porcentual" xfId="13" builtinId="5"/>
    <cellStyle name="Porcentual 2" xfId="14"/>
    <cellStyle name="Porcentual 3" xfId="15"/>
    <cellStyle name="Porcentual 4" xfId="16"/>
    <cellStyle name="Prev" xfId="17"/>
    <cellStyle name="Titulo CAF" xfId="18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theme" Target="theme/theme1.xml"/><Relationship Id="rId41" Type="http://schemas.openxmlformats.org/officeDocument/2006/relationships/styles" Target="styles.xml"/><Relationship Id="rId42" Type="http://schemas.openxmlformats.org/officeDocument/2006/relationships/sharedStrings" Target="sharedStrings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5636222968167"/>
          <c:y val="0.0325814536340852"/>
          <c:w val="0.844317606099554"/>
          <c:h val="0.74451011486961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'G1'!$O$9</c:f>
              <c:strCache>
                <c:ptCount val="1"/>
                <c:pt idx="0">
                  <c:v>% de las vías</c:v>
                </c:pt>
              </c:strCache>
            </c:strRef>
          </c:tx>
          <c:spPr>
            <a:solidFill>
              <a:srgbClr val="FF9000"/>
            </a:solidFill>
            <a:ln w="25400">
              <a:noFill/>
            </a:ln>
            <a:effectLst/>
          </c:spPr>
          <c:invertIfNegative val="0"/>
          <c:cat>
            <c:strRef>
              <c:f>'G1'!$K$10:$K$25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Rio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'G1'!$O$10:$O$25</c:f>
              <c:numCache>
                <c:formatCode>General</c:formatCode>
                <c:ptCount val="16"/>
                <c:pt idx="0">
                  <c:v>0.2</c:v>
                </c:pt>
                <c:pt idx="1">
                  <c:v>1.1</c:v>
                </c:pt>
                <c:pt idx="2">
                  <c:v>0.0</c:v>
                </c:pt>
                <c:pt idx="3">
                  <c:v>0.0</c:v>
                </c:pt>
                <c:pt idx="4">
                  <c:v>0.3</c:v>
                </c:pt>
                <c:pt idx="5">
                  <c:v>1.1</c:v>
                </c:pt>
                <c:pt idx="6">
                  <c:v>0.0</c:v>
                </c:pt>
                <c:pt idx="7">
                  <c:v>0.6</c:v>
                </c:pt>
                <c:pt idx="8">
                  <c:v>0.3</c:v>
                </c:pt>
                <c:pt idx="9">
                  <c:v>0.0</c:v>
                </c:pt>
                <c:pt idx="10">
                  <c:v>0.4</c:v>
                </c:pt>
                <c:pt idx="11">
                  <c:v>0.2</c:v>
                </c:pt>
                <c:pt idx="12">
                  <c:v>0.0</c:v>
                </c:pt>
                <c:pt idx="13">
                  <c:v>1.0</c:v>
                </c:pt>
                <c:pt idx="14">
                  <c:v>0.8</c:v>
                </c:pt>
                <c:pt idx="1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1609768"/>
        <c:axId val="-2091604600"/>
      </c:barChart>
      <c:catAx>
        <c:axId val="-20916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60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160460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de vías usado por el transporte colectivo</a:t>
                </a:r>
              </a:p>
            </c:rich>
          </c:tx>
          <c:layout>
            <c:manualLayout>
              <c:xMode val="edge"/>
              <c:yMode val="edge"/>
              <c:x val="0.00113093826821568"/>
              <c:y val="0.20658259442613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1609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" r="0.75" t="0.984251969" header="0.492125985" footer="0.4921259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98870800314"/>
          <c:y val="0.0466269841269841"/>
          <c:w val="0.700286097678305"/>
          <c:h val="0.844143319294391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FF9000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EE482"/>
              </a:solidFill>
              <a:ln w="2540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155E89"/>
              </a:solidFill>
              <a:ln w="25400">
                <a:noFill/>
              </a:ln>
              <a:effectLst/>
            </c:spPr>
          </c:dPt>
          <c:dLbls>
            <c:dLbl>
              <c:idx val="1"/>
              <c:layout>
                <c:manualLayout>
                  <c:x val="0.0416666666666667"/>
                  <c:y val="0.01839080459770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'G2'!$H$9:$H$12</c:f>
              <c:strCache>
                <c:ptCount val="4"/>
                <c:pt idx="0">
                  <c:v>Permisos</c:v>
                </c:pt>
                <c:pt idx="1">
                  <c:v>Otros</c:v>
                </c:pt>
                <c:pt idx="2">
                  <c:v>Permisos y concesiones</c:v>
                </c:pt>
                <c:pt idx="3">
                  <c:v>Concesiones</c:v>
                </c:pt>
              </c:strCache>
            </c:strRef>
          </c:cat>
          <c:val>
            <c:numRef>
              <c:f>'G2'!$I$9:$I$12</c:f>
              <c:numCache>
                <c:formatCode>General</c:formatCode>
                <c:ptCount val="4"/>
                <c:pt idx="0">
                  <c:v>55.0</c:v>
                </c:pt>
                <c:pt idx="1">
                  <c:v>2.0</c:v>
                </c:pt>
                <c:pt idx="2">
                  <c:v>5.0</c:v>
                </c:pt>
                <c:pt idx="3">
                  <c:v>38.0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9992372748"/>
          <c:y val="0.119351949563006"/>
          <c:w val="0.63115979092357"/>
          <c:h val="0.761295830289255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FEE482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155E89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F9000"/>
              </a:solidFill>
              <a:ln w="2540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0306468762572562"/>
                  <c:y val="-0.006855118110236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563967277812901"/>
                  <c:y val="0.0356650168728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3404697587984"/>
                  <c:y val="0.029394150731158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'G3'!$H$10:$H$13</c:f>
              <c:strCache>
                <c:ptCount val="4"/>
                <c:pt idx="0">
                  <c:v>Planeación</c:v>
                </c:pt>
                <c:pt idx="1">
                  <c:v>Gestión/Operación</c:v>
                </c:pt>
                <c:pt idx="2">
                  <c:v>Fiscalización</c:v>
                </c:pt>
                <c:pt idx="3">
                  <c:v>Otros</c:v>
                </c:pt>
              </c:strCache>
            </c:strRef>
          </c:cat>
          <c:val>
            <c:numRef>
              <c:f>'G3'!$I$10:$I$13</c:f>
              <c:numCache>
                <c:formatCode>0</c:formatCode>
                <c:ptCount val="4"/>
                <c:pt idx="0">
                  <c:v>3.660338129890026</c:v>
                </c:pt>
                <c:pt idx="1">
                  <c:v>15.73015265087268</c:v>
                </c:pt>
                <c:pt idx="2">
                  <c:v>41.1281939049078</c:v>
                </c:pt>
                <c:pt idx="3">
                  <c:v>39.4813153143295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984251969" l="0.75" r="0.75" t="0.984251969" header="0.492125985" footer="0.49212598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43477503701"/>
          <c:y val="0.0741277543795398"/>
          <c:w val="0.719589506288017"/>
          <c:h val="0.882752243178905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/>
          </c:spPr>
          <c:dPt>
            <c:idx val="0"/>
            <c:bubble3D val="0"/>
            <c:spPr>
              <a:solidFill>
                <a:srgbClr val="FF9000"/>
              </a:solidFill>
              <a:ln w="2540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ECF19"/>
              </a:solidFill>
              <a:ln w="2540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EE482"/>
              </a:solidFill>
              <a:ln w="2540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EDB56"/>
              </a:solidFill>
              <a:ln w="2540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155E89"/>
              </a:solidFill>
              <a:ln w="25400">
                <a:noFill/>
              </a:ln>
              <a:effectLst/>
            </c:spPr>
          </c:dPt>
          <c:dPt>
            <c:idx val="5"/>
            <c:bubble3D val="0"/>
            <c:spPr>
              <a:solidFill>
                <a:srgbClr val="48AA43"/>
              </a:solidFill>
              <a:ln w="25400">
                <a:noFill/>
              </a:ln>
              <a:effectLst/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145766961354895"/>
                  <c:y val="0.003847216466362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0253196930946291"/>
                  <c:y val="-0.09118455587788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0818635841875245"/>
                  <c:y val="-0.01325827692591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-0.00876583361862376"/>
                  <c:y val="-0.0007480314960629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'G4'!$H$10:$H$15</c:f>
              <c:strCache>
                <c:ptCount val="6"/>
                <c:pt idx="0">
                  <c:v>Vehículos</c:v>
                </c:pt>
                <c:pt idx="1">
                  <c:v>Motos</c:v>
                </c:pt>
                <c:pt idx="2">
                  <c:v>Equipos electrónicos</c:v>
                </c:pt>
                <c:pt idx="3">
                  <c:v>Grúa</c:v>
                </c:pt>
                <c:pt idx="4">
                  <c:v>Ambulancia</c:v>
                </c:pt>
                <c:pt idx="5">
                  <c:v>Otros</c:v>
                </c:pt>
              </c:strCache>
            </c:strRef>
          </c:cat>
          <c:val>
            <c:numRef>
              <c:f>'G4'!$I$10:$I$15</c:f>
              <c:numCache>
                <c:formatCode>0.0</c:formatCode>
                <c:ptCount val="6"/>
                <c:pt idx="0">
                  <c:v>67.06757720925492</c:v>
                </c:pt>
                <c:pt idx="1">
                  <c:v>14.36143104678422</c:v>
                </c:pt>
                <c:pt idx="2">
                  <c:v>12.18020589134645</c:v>
                </c:pt>
                <c:pt idx="3">
                  <c:v>3.292223014983182</c:v>
                </c:pt>
                <c:pt idx="4">
                  <c:v>0.468861482009989</c:v>
                </c:pt>
                <c:pt idx="5">
                  <c:v>2.629701355621242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984251969" l="0.75" r="0.75" t="0.984251969" header="0.492125985" footer="0.4921259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34035689673"/>
          <c:y val="0.0645162072011273"/>
          <c:w val="0.867517998797636"/>
          <c:h val="0.669645393010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'G5'!$L$9</c:f>
              <c:strCache>
                <c:ptCount val="1"/>
                <c:pt idx="0">
                  <c:v>RHU/mil veh.</c:v>
                </c:pt>
              </c:strCache>
            </c:strRef>
          </c:tx>
          <c:spPr>
            <a:solidFill>
              <a:srgbClr val="155E89"/>
            </a:solidFill>
            <a:ln w="25400">
              <a:noFill/>
            </a:ln>
            <a:effectLst/>
          </c:spPr>
          <c:invertIfNegative val="0"/>
          <c:cat>
            <c:strRef>
              <c:f>'G5'!$J$10:$J$25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Rio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'G5'!$L$10:$L$25</c:f>
              <c:numCache>
                <c:formatCode>0</c:formatCode>
                <c:ptCount val="16"/>
                <c:pt idx="0">
                  <c:v>190.9304373348987</c:v>
                </c:pt>
                <c:pt idx="1">
                  <c:v>78.57084377620063</c:v>
                </c:pt>
                <c:pt idx="2">
                  <c:v>96.8317336277924</c:v>
                </c:pt>
                <c:pt idx="3">
                  <c:v>54.16807289908876</c:v>
                </c:pt>
                <c:pt idx="4">
                  <c:v>59.75580908710447</c:v>
                </c:pt>
                <c:pt idx="5">
                  <c:v>197.5</c:v>
                </c:pt>
                <c:pt idx="6">
                  <c:v>7.597134794877361</c:v>
                </c:pt>
                <c:pt idx="7">
                  <c:v>399.8881431767338</c:v>
                </c:pt>
                <c:pt idx="8">
                  <c:v>17.30585905991054</c:v>
                </c:pt>
                <c:pt idx="9">
                  <c:v>364.8648648648648</c:v>
                </c:pt>
                <c:pt idx="10">
                  <c:v>128.5793460188435</c:v>
                </c:pt>
                <c:pt idx="11">
                  <c:v>13.40298302288817</c:v>
                </c:pt>
                <c:pt idx="12">
                  <c:v>273.1829573934837</c:v>
                </c:pt>
                <c:pt idx="13">
                  <c:v>117.1343907965836</c:v>
                </c:pt>
                <c:pt idx="14">
                  <c:v>480.4337349397591</c:v>
                </c:pt>
                <c:pt idx="15">
                  <c:v>107.8731534356752</c:v>
                </c:pt>
              </c:numCache>
            </c:numRef>
          </c:val>
        </c:ser>
        <c:ser>
          <c:idx val="1"/>
          <c:order val="1"/>
          <c:tx>
            <c:strRef>
              <c:f>'G5'!$M$9</c:f>
              <c:strCache>
                <c:ptCount val="1"/>
                <c:pt idx="0">
                  <c:v>RMAT/mil veh.</c:v>
                </c:pt>
              </c:strCache>
            </c:strRef>
          </c:tx>
          <c:spPr>
            <a:solidFill>
              <a:srgbClr val="FF9000"/>
            </a:solidFill>
            <a:ln w="25400">
              <a:noFill/>
            </a:ln>
            <a:effectLst/>
          </c:spPr>
          <c:invertIfNegative val="0"/>
          <c:cat>
            <c:strRef>
              <c:f>'G5'!$J$10:$J$25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Curitiba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Rio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Promedio</c:v>
                </c:pt>
              </c:strCache>
            </c:strRef>
          </c:cat>
          <c:val>
            <c:numRef>
              <c:f>'G5'!$M$10:$M$25</c:f>
              <c:numCache>
                <c:formatCode>0</c:formatCode>
                <c:ptCount val="16"/>
                <c:pt idx="0">
                  <c:v>29.05782213090696</c:v>
                </c:pt>
                <c:pt idx="1">
                  <c:v>60.11374507510293</c:v>
                </c:pt>
                <c:pt idx="2">
                  <c:v>2.123502930434044</c:v>
                </c:pt>
                <c:pt idx="3">
                  <c:v>10.12487343908201</c:v>
                </c:pt>
                <c:pt idx="4">
                  <c:v>83.59262696289826</c:v>
                </c:pt>
                <c:pt idx="5">
                  <c:v>68.2142857142857</c:v>
                </c:pt>
                <c:pt idx="6">
                  <c:v>0.217060994139353</c:v>
                </c:pt>
                <c:pt idx="7">
                  <c:v>115.2125279642058</c:v>
                </c:pt>
                <c:pt idx="8">
                  <c:v>0.109994866906211</c:v>
                </c:pt>
                <c:pt idx="9">
                  <c:v>58.78378378378378</c:v>
                </c:pt>
                <c:pt idx="10">
                  <c:v>20.87566968409385</c:v>
                </c:pt>
                <c:pt idx="11">
                  <c:v>10.03505395559832</c:v>
                </c:pt>
                <c:pt idx="12">
                  <c:v>274.0183792815372</c:v>
                </c:pt>
                <c:pt idx="13">
                  <c:v>95.17169252222416</c:v>
                </c:pt>
                <c:pt idx="14">
                  <c:v>48.53012048192771</c:v>
                </c:pt>
                <c:pt idx="15">
                  <c:v>43.94566741508155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2127339336"/>
        <c:axId val="-2127493592"/>
      </c:barChart>
      <c:catAx>
        <c:axId val="-212733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7493592"/>
        <c:crosses val="autoZero"/>
        <c:auto val="1"/>
        <c:lblAlgn val="ctr"/>
        <c:lblOffset val="100"/>
        <c:noMultiLvlLbl val="0"/>
      </c:catAx>
      <c:valAx>
        <c:axId val="-2127493592"/>
        <c:scaling>
          <c:orientation val="minMax"/>
          <c:max val="500.0"/>
          <c:min val="5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Recursos/mil vehículos</a:t>
                </a:r>
              </a:p>
            </c:rich>
          </c:tx>
          <c:layout>
            <c:manualLayout>
              <c:xMode val="edge"/>
              <c:yMode val="edge"/>
              <c:x val="0.00300259518122032"/>
              <c:y val="0.2559643597181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27339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2466749240615"/>
          <c:y val="0.893787401574803"/>
          <c:w val="0.49992125984252"/>
          <c:h val="0.06250006907031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68577351049"/>
          <c:y val="0.0434782608695652"/>
          <c:w val="0.831054427154558"/>
          <c:h val="0.617391304347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'G6'!$L$9:$L$10</c:f>
              <c:strCache>
                <c:ptCount val="1"/>
                <c:pt idx="0">
                  <c:v>Longitud (km) Metro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'G6'!$J$11:$J$26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Cutitiba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'G6'!$L$11:$L$26</c:f>
              <c:numCache>
                <c:formatCode>#,##0.00</c:formatCode>
                <c:ptCount val="16"/>
                <c:pt idx="2">
                  <c:v>47.7</c:v>
                </c:pt>
                <c:pt idx="3">
                  <c:v>63.6</c:v>
                </c:pt>
                <c:pt idx="4">
                  <c:v>200.0</c:v>
                </c:pt>
                <c:pt idx="11">
                  <c:v>42.0</c:v>
                </c:pt>
                <c:pt idx="13">
                  <c:v>85.0</c:v>
                </c:pt>
                <c:pt idx="14">
                  <c:v>61.3</c:v>
                </c:pt>
                <c:pt idx="15">
                  <c:v>499.6</c:v>
                </c:pt>
              </c:numCache>
            </c:numRef>
          </c:val>
        </c:ser>
        <c:ser>
          <c:idx val="1"/>
          <c:order val="1"/>
          <c:tx>
            <c:strRef>
              <c:f>'G6'!$M$9:$M$10</c:f>
              <c:strCache>
                <c:ptCount val="1"/>
                <c:pt idx="0">
                  <c:v>Longitud (km) Ferrocarril</c:v>
                </c:pt>
              </c:strCache>
            </c:strRef>
          </c:tx>
          <c:spPr>
            <a:solidFill>
              <a:srgbClr val="FF9000"/>
            </a:solidFill>
            <a:ln w="25400">
              <a:noFill/>
            </a:ln>
            <a:effectLst/>
          </c:spPr>
          <c:invertIfNegative val="0"/>
          <c:cat>
            <c:strRef>
              <c:f>'G6'!$J$11:$J$26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Cutitiba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'G6'!$M$11:$M$26</c:f>
              <c:numCache>
                <c:formatCode>#,##0.00</c:formatCode>
                <c:ptCount val="16"/>
                <c:pt idx="0">
                  <c:v>28.1</c:v>
                </c:pt>
                <c:pt idx="2">
                  <c:v>835.4</c:v>
                </c:pt>
                <c:pt idx="4">
                  <c:v>30.0</c:v>
                </c:pt>
                <c:pt idx="6">
                  <c:v>17.0</c:v>
                </c:pt>
                <c:pt idx="9">
                  <c:v>15.0</c:v>
                </c:pt>
                <c:pt idx="10">
                  <c:v>33.8</c:v>
                </c:pt>
                <c:pt idx="11">
                  <c:v>236.0</c:v>
                </c:pt>
                <c:pt idx="12">
                  <c:v>5.0</c:v>
                </c:pt>
                <c:pt idx="14">
                  <c:v>257.2</c:v>
                </c:pt>
                <c:pt idx="15">
                  <c:v>1457.5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2930104"/>
        <c:axId val="-2102926760"/>
      </c:barChart>
      <c:catAx>
        <c:axId val="-2102930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02926760"/>
        <c:crosses val="autoZero"/>
        <c:auto val="1"/>
        <c:lblAlgn val="ctr"/>
        <c:lblOffset val="100"/>
        <c:noMultiLvlLbl val="0"/>
      </c:catAx>
      <c:valAx>
        <c:axId val="-2102926760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Longitud de rieles (km)</a:t>
                </a:r>
              </a:p>
            </c:rich>
          </c:tx>
          <c:layout>
            <c:manualLayout>
              <c:xMode val="edge"/>
              <c:yMode val="edge"/>
              <c:x val="0.0051330809425787"/>
              <c:y val="0.2600325130591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029301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8488390505117"/>
          <c:y val="0.864081082330462"/>
          <c:w val="0.553690998862802"/>
          <c:h val="0.08264465229517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794964188798"/>
          <c:y val="0.0444444444444444"/>
          <c:w val="0.834106054539793"/>
          <c:h val="0.730619130941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'G7'!$L$9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FF9000"/>
            </a:solidFill>
            <a:ln w="25400">
              <a:noFill/>
            </a:ln>
            <a:effectLst/>
          </c:spPr>
          <c:invertIfNegative val="0"/>
          <c:cat>
            <c:strRef>
              <c:f>'G7'!$J$10:$J$25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Cutitiba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'G7'!$L$10:$L$25</c:f>
              <c:numCache>
                <c:formatCode>#,##0</c:formatCode>
                <c:ptCount val="16"/>
                <c:pt idx="2">
                  <c:v>20583.85744234801</c:v>
                </c:pt>
                <c:pt idx="3">
                  <c:v>12188.50044811321</c:v>
                </c:pt>
                <c:pt idx="4">
                  <c:v>22500.0</c:v>
                </c:pt>
                <c:pt idx="11">
                  <c:v>8514.261904761905</c:v>
                </c:pt>
                <c:pt idx="13">
                  <c:v>26434.31764705882</c:v>
                </c:pt>
                <c:pt idx="14">
                  <c:v>35440.45676998369</c:v>
                </c:pt>
                <c:pt idx="15">
                  <c:v>22085.77787930344</c:v>
                </c:pt>
              </c:numCache>
            </c:numRef>
          </c:val>
        </c:ser>
        <c:ser>
          <c:idx val="1"/>
          <c:order val="1"/>
          <c:tx>
            <c:strRef>
              <c:f>'G7'!$M$9</c:f>
              <c:strCache>
                <c:ptCount val="1"/>
                <c:pt idx="0">
                  <c:v>Ferrocarril</c:v>
                </c:pt>
              </c:strCache>
            </c:strRef>
          </c:tx>
          <c:spPr>
            <a:solidFill>
              <a:srgbClr val="48AA43"/>
            </a:solidFill>
            <a:ln w="25400">
              <a:noFill/>
            </a:ln>
            <a:effectLst/>
          </c:spPr>
          <c:invertIfNegative val="0"/>
          <c:cat>
            <c:strRef>
              <c:f>'G7'!$J$10:$J$25</c:f>
              <c:strCache>
                <c:ptCount val="16"/>
                <c:pt idx="0">
                  <c:v>Belo Horizonte</c:v>
                </c:pt>
                <c:pt idx="1">
                  <c:v>Bogotá</c:v>
                </c:pt>
                <c:pt idx="2">
                  <c:v>Buenos Aires</c:v>
                </c:pt>
                <c:pt idx="3">
                  <c:v>Caracas</c:v>
                </c:pt>
                <c:pt idx="4">
                  <c:v>Ciudad de México</c:v>
                </c:pt>
                <c:pt idx="5">
                  <c:v>Cutitiba</c:v>
                </c:pt>
                <c:pt idx="6">
                  <c:v>Guadalajara</c:v>
                </c:pt>
                <c:pt idx="7">
                  <c:v>León</c:v>
                </c:pt>
                <c:pt idx="8">
                  <c:v>Lima</c:v>
                </c:pt>
                <c:pt idx="9">
                  <c:v>Montevideo</c:v>
                </c:pt>
                <c:pt idx="10">
                  <c:v>Porto Alegre</c:v>
                </c:pt>
                <c:pt idx="11">
                  <c:v>Río de Janeiro</c:v>
                </c:pt>
                <c:pt idx="12">
                  <c:v>San José</c:v>
                </c:pt>
                <c:pt idx="13">
                  <c:v>Santiago</c:v>
                </c:pt>
                <c:pt idx="14">
                  <c:v>São Paulo</c:v>
                </c:pt>
                <c:pt idx="15">
                  <c:v>Total </c:v>
                </c:pt>
              </c:strCache>
            </c:strRef>
          </c:cat>
          <c:val>
            <c:numRef>
              <c:f>'G7'!$M$10:$M$25</c:f>
              <c:numCache>
                <c:formatCode>#,##0</c:formatCode>
                <c:ptCount val="16"/>
                <c:pt idx="0">
                  <c:v>4684.289798339264</c:v>
                </c:pt>
                <c:pt idx="2">
                  <c:v>1598.203255925305</c:v>
                </c:pt>
                <c:pt idx="4">
                  <c:v>2183.166666666667</c:v>
                </c:pt>
                <c:pt idx="6">
                  <c:v>12420.11764705882</c:v>
                </c:pt>
                <c:pt idx="9">
                  <c:v>166.6666666666667</c:v>
                </c:pt>
                <c:pt idx="10">
                  <c:v>4470.862031558185</c:v>
                </c:pt>
                <c:pt idx="11">
                  <c:v>1286.347457627119</c:v>
                </c:pt>
                <c:pt idx="12">
                  <c:v>726.4</c:v>
                </c:pt>
                <c:pt idx="14">
                  <c:v>3090.979782270607</c:v>
                </c:pt>
                <c:pt idx="15">
                  <c:v>2059.86118696398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4881992"/>
        <c:axId val="-2104878648"/>
      </c:barChart>
      <c:catAx>
        <c:axId val="-210488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155E8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04878648"/>
        <c:crosses val="autoZero"/>
        <c:auto val="1"/>
        <c:lblAlgn val="ctr"/>
        <c:lblOffset val="100"/>
        <c:noMultiLvlLbl val="0"/>
      </c:catAx>
      <c:valAx>
        <c:axId val="-2104878648"/>
        <c:scaling>
          <c:orientation val="minMax"/>
        </c:scaling>
        <c:delete val="0"/>
        <c:axPos val="l"/>
        <c:majorGridlines>
          <c:spPr>
            <a:ln w="3175">
              <a:solidFill>
                <a:srgbClr val="E5E5E5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Pasajero/Km/día</a:t>
                </a:r>
              </a:p>
            </c:rich>
          </c:tx>
          <c:layout>
            <c:manualLayout>
              <c:xMode val="edge"/>
              <c:yMode val="edge"/>
              <c:x val="0.00495698454359872"/>
              <c:y val="0.35447127442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E5E5E5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048819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60215223097113"/>
          <c:y val="0.910156751239428"/>
          <c:w val="0.547550889472149"/>
          <c:h val="0.08203135024788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3</xdr:col>
      <xdr:colOff>647700</xdr:colOff>
      <xdr:row>2</xdr:row>
      <xdr:rowOff>38100</xdr:rowOff>
    </xdr:to>
    <xdr:pic>
      <xdr:nvPicPr>
        <xdr:cNvPr id="79277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774700</xdr:colOff>
      <xdr:row>2</xdr:row>
      <xdr:rowOff>38100</xdr:rowOff>
    </xdr:to>
    <xdr:pic>
      <xdr:nvPicPr>
        <xdr:cNvPr id="1577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939800</xdr:colOff>
      <xdr:row>2</xdr:row>
      <xdr:rowOff>38100</xdr:rowOff>
    </xdr:to>
    <xdr:pic>
      <xdr:nvPicPr>
        <xdr:cNvPr id="50076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38100</xdr:rowOff>
    </xdr:to>
    <xdr:pic>
      <xdr:nvPicPr>
        <xdr:cNvPr id="19356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324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38100</xdr:rowOff>
    </xdr:to>
    <xdr:pic>
      <xdr:nvPicPr>
        <xdr:cNvPr id="20278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38100</xdr:rowOff>
    </xdr:to>
    <xdr:pic>
      <xdr:nvPicPr>
        <xdr:cNvPr id="17615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25400</xdr:rowOff>
    </xdr:to>
    <xdr:pic>
      <xdr:nvPicPr>
        <xdr:cNvPr id="43420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25400</xdr:rowOff>
    </xdr:to>
    <xdr:pic>
      <xdr:nvPicPr>
        <xdr:cNvPr id="45161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50800</xdr:rowOff>
    </xdr:to>
    <xdr:pic>
      <xdr:nvPicPr>
        <xdr:cNvPr id="105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25400</xdr:rowOff>
    </xdr:to>
    <xdr:pic>
      <xdr:nvPicPr>
        <xdr:cNvPr id="3993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25400</xdr:rowOff>
    </xdr:to>
    <xdr:pic>
      <xdr:nvPicPr>
        <xdr:cNvPr id="41680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88900</xdr:colOff>
      <xdr:row>2</xdr:row>
      <xdr:rowOff>38100</xdr:rowOff>
    </xdr:to>
    <xdr:pic>
      <xdr:nvPicPr>
        <xdr:cNvPr id="6249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584200</xdr:colOff>
      <xdr:row>2</xdr:row>
      <xdr:rowOff>25400</xdr:rowOff>
    </xdr:to>
    <xdr:pic>
      <xdr:nvPicPr>
        <xdr:cNvPr id="50179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584200</xdr:colOff>
      <xdr:row>2</xdr:row>
      <xdr:rowOff>25400</xdr:rowOff>
    </xdr:to>
    <xdr:pic>
      <xdr:nvPicPr>
        <xdr:cNvPr id="22019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38100</xdr:rowOff>
    </xdr:to>
    <xdr:pic>
      <xdr:nvPicPr>
        <xdr:cNvPr id="46902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38100</xdr:rowOff>
    </xdr:to>
    <xdr:pic>
      <xdr:nvPicPr>
        <xdr:cNvPr id="50384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635000</xdr:colOff>
      <xdr:row>2</xdr:row>
      <xdr:rowOff>25400</xdr:rowOff>
    </xdr:to>
    <xdr:pic>
      <xdr:nvPicPr>
        <xdr:cNvPr id="2652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596900</xdr:colOff>
      <xdr:row>2</xdr:row>
      <xdr:rowOff>25400</xdr:rowOff>
    </xdr:to>
    <xdr:pic>
      <xdr:nvPicPr>
        <xdr:cNvPr id="50282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101600</xdr:colOff>
      <xdr:row>2</xdr:row>
      <xdr:rowOff>50800</xdr:rowOff>
    </xdr:to>
    <xdr:pic>
      <xdr:nvPicPr>
        <xdr:cNvPr id="2990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23760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24682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25400</xdr:rowOff>
    </xdr:to>
    <xdr:pic>
      <xdr:nvPicPr>
        <xdr:cNvPr id="25604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647700</xdr:colOff>
      <xdr:row>2</xdr:row>
      <xdr:rowOff>38100</xdr:rowOff>
    </xdr:to>
    <xdr:pic>
      <xdr:nvPicPr>
        <xdr:cNvPr id="9628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609600</xdr:colOff>
      <xdr:row>2</xdr:row>
      <xdr:rowOff>38100</xdr:rowOff>
    </xdr:to>
    <xdr:pic>
      <xdr:nvPicPr>
        <xdr:cNvPr id="50487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622300</xdr:colOff>
      <xdr:row>2</xdr:row>
      <xdr:rowOff>25400</xdr:rowOff>
    </xdr:to>
    <xdr:pic>
      <xdr:nvPicPr>
        <xdr:cNvPr id="4509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355600</xdr:rowOff>
    </xdr:from>
    <xdr:to>
      <xdr:col>2</xdr:col>
      <xdr:colOff>622300</xdr:colOff>
      <xdr:row>2</xdr:row>
      <xdr:rowOff>50800</xdr:rowOff>
    </xdr:to>
    <xdr:pic>
      <xdr:nvPicPr>
        <xdr:cNvPr id="49975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6</xdr:row>
      <xdr:rowOff>292100</xdr:rowOff>
    </xdr:from>
    <xdr:to>
      <xdr:col>9</xdr:col>
      <xdr:colOff>368300</xdr:colOff>
      <xdr:row>25</xdr:row>
      <xdr:rowOff>304800</xdr:rowOff>
    </xdr:to>
    <xdr:graphicFrame macro="">
      <xdr:nvGraphicFramePr>
        <xdr:cNvPr id="2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38100</xdr:rowOff>
    </xdr:to>
    <xdr:pic>
      <xdr:nvPicPr>
        <xdr:cNvPr id="243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25400</xdr:rowOff>
    </xdr:from>
    <xdr:to>
      <xdr:col>6</xdr:col>
      <xdr:colOff>190500</xdr:colOff>
      <xdr:row>14</xdr:row>
      <xdr:rowOff>304800</xdr:rowOff>
    </xdr:to>
    <xdr:graphicFrame macro="">
      <xdr:nvGraphicFramePr>
        <xdr:cNvPr id="447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38100</xdr:rowOff>
    </xdr:to>
    <xdr:pic>
      <xdr:nvPicPr>
        <xdr:cNvPr id="448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6</xdr:row>
      <xdr:rowOff>0</xdr:rowOff>
    </xdr:from>
    <xdr:to>
      <xdr:col>6</xdr:col>
      <xdr:colOff>469900</xdr:colOff>
      <xdr:row>17</xdr:row>
      <xdr:rowOff>0</xdr:rowOff>
    </xdr:to>
    <xdr:graphicFrame macro="">
      <xdr:nvGraphicFramePr>
        <xdr:cNvPr id="85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857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101600</xdr:rowOff>
    </xdr:from>
    <xdr:to>
      <xdr:col>6</xdr:col>
      <xdr:colOff>177800</xdr:colOff>
      <xdr:row>17</xdr:row>
      <xdr:rowOff>0</xdr:rowOff>
    </xdr:to>
    <xdr:graphicFrame macro="">
      <xdr:nvGraphicFramePr>
        <xdr:cNvPr id="1061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0620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8</xdr:col>
      <xdr:colOff>317500</xdr:colOff>
      <xdr:row>25</xdr:row>
      <xdr:rowOff>0</xdr:rowOff>
    </xdr:to>
    <xdr:graphicFrame macro="">
      <xdr:nvGraphicFramePr>
        <xdr:cNvPr id="1266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266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</xdr:row>
      <xdr:rowOff>101600</xdr:rowOff>
    </xdr:from>
    <xdr:to>
      <xdr:col>8</xdr:col>
      <xdr:colOff>330200</xdr:colOff>
      <xdr:row>24</xdr:row>
      <xdr:rowOff>114300</xdr:rowOff>
    </xdr:to>
    <xdr:graphicFrame macro="">
      <xdr:nvGraphicFramePr>
        <xdr:cNvPr id="1676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676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6</xdr:row>
      <xdr:rowOff>254000</xdr:rowOff>
    </xdr:from>
    <xdr:to>
      <xdr:col>8</xdr:col>
      <xdr:colOff>241300</xdr:colOff>
      <xdr:row>24</xdr:row>
      <xdr:rowOff>254000</xdr:rowOff>
    </xdr:to>
    <xdr:graphicFrame macro="">
      <xdr:nvGraphicFramePr>
        <xdr:cNvPr id="1881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0</xdr:row>
      <xdr:rowOff>355600</xdr:rowOff>
    </xdr:from>
    <xdr:to>
      <xdr:col>3</xdr:col>
      <xdr:colOff>622300</xdr:colOff>
      <xdr:row>2</xdr:row>
      <xdr:rowOff>25400</xdr:rowOff>
    </xdr:to>
    <xdr:pic>
      <xdr:nvPicPr>
        <xdr:cNvPr id="1881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556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698500</xdr:colOff>
      <xdr:row>2</xdr:row>
      <xdr:rowOff>38100</xdr:rowOff>
    </xdr:to>
    <xdr:pic>
      <xdr:nvPicPr>
        <xdr:cNvPr id="34921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38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812800</xdr:colOff>
      <xdr:row>2</xdr:row>
      <xdr:rowOff>38100</xdr:rowOff>
    </xdr:to>
    <xdr:pic>
      <xdr:nvPicPr>
        <xdr:cNvPr id="49462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25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647700</xdr:colOff>
      <xdr:row>2</xdr:row>
      <xdr:rowOff>38100</xdr:rowOff>
    </xdr:to>
    <xdr:pic>
      <xdr:nvPicPr>
        <xdr:cNvPr id="49564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927100</xdr:colOff>
      <xdr:row>2</xdr:row>
      <xdr:rowOff>38100</xdr:rowOff>
    </xdr:to>
    <xdr:pic>
      <xdr:nvPicPr>
        <xdr:cNvPr id="1136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673100</xdr:colOff>
      <xdr:row>2</xdr:row>
      <xdr:rowOff>38100</xdr:rowOff>
    </xdr:to>
    <xdr:pic>
      <xdr:nvPicPr>
        <xdr:cNvPr id="13109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5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368300</xdr:rowOff>
    </xdr:from>
    <xdr:to>
      <xdr:col>2</xdr:col>
      <xdr:colOff>914400</xdr:colOff>
      <xdr:row>2</xdr:row>
      <xdr:rowOff>50800</xdr:rowOff>
    </xdr:to>
    <xdr:pic>
      <xdr:nvPicPr>
        <xdr:cNvPr id="1403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368300"/>
          <a:ext cx="24511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Relationship Id="rId2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Relationship Id="rId2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Relationship Id="rId2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Relationship Id="rId2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Relationship Id="rId2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Relationship Id="rId2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Relationship Id="rId2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Relationship Id="rId2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Relationship Id="rId2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Relationship Id="rId2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Relationship Id="rId2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Relationship Id="rId2" Type="http://schemas.openxmlformats.org/officeDocument/2006/relationships/vmlDrawing" Target="../drawings/vmlDrawing30.v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Relationship Id="rId2" Type="http://schemas.openxmlformats.org/officeDocument/2006/relationships/vmlDrawing" Target="../drawings/vmlDrawing3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Relationship Id="rId2" Type="http://schemas.openxmlformats.org/officeDocument/2006/relationships/vmlDrawing" Target="../drawings/vmlDrawing32.v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Relationship Id="rId2" Type="http://schemas.openxmlformats.org/officeDocument/2006/relationships/vmlDrawing" Target="../drawings/vmlDrawing33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Relationship Id="rId2" Type="http://schemas.openxmlformats.org/officeDocument/2006/relationships/vmlDrawing" Target="../drawings/vmlDrawing34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Relationship Id="rId2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Relationship Id="rId2" Type="http://schemas.openxmlformats.org/officeDocument/2006/relationships/vmlDrawing" Target="../drawings/vmlDrawing36.v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Relationship Id="rId2" Type="http://schemas.openxmlformats.org/officeDocument/2006/relationships/vmlDrawing" Target="../drawings/vmlDrawing37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Relationship Id="rId2" Type="http://schemas.openxmlformats.org/officeDocument/2006/relationships/vmlDrawing" Target="../drawings/vmlDrawing38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Relationship Id="rId2" Type="http://schemas.openxmlformats.org/officeDocument/2006/relationships/vmlDrawing" Target="../drawings/vmlDrawing39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0"/>
  <sheetViews>
    <sheetView showGridLines="0" tabSelected="1" workbookViewId="0"/>
  </sheetViews>
  <sheetFormatPr baseColWidth="10" defaultColWidth="12.83203125" defaultRowHeight="30" customHeight="1" x14ac:dyDescent="0"/>
  <cols>
    <col min="1" max="16384" width="12.83203125" style="69"/>
  </cols>
  <sheetData>
    <row r="1" spans="2:13" s="37" customFormat="1" ht="30.75" customHeight="1"/>
    <row r="2" spans="2:13" s="37" customFormat="1" ht="62" customHeight="1">
      <c r="F2" s="39"/>
      <c r="H2" s="328" t="s">
        <v>314</v>
      </c>
      <c r="I2" s="328"/>
      <c r="J2" s="328"/>
    </row>
    <row r="3" spans="2:13" s="37" customFormat="1" ht="30.75" customHeight="1">
      <c r="C3" s="41"/>
      <c r="D3" s="41"/>
      <c r="E3" s="41"/>
      <c r="J3" s="42"/>
      <c r="K3" s="42"/>
      <c r="L3" s="42"/>
      <c r="M3" s="42"/>
    </row>
    <row r="5" spans="2:13" ht="40" customHeight="1">
      <c r="B5" s="236" t="s">
        <v>183</v>
      </c>
      <c r="C5" s="317" t="s">
        <v>125</v>
      </c>
      <c r="D5" s="317"/>
      <c r="E5" s="317"/>
      <c r="F5" s="317"/>
      <c r="G5" s="317"/>
      <c r="H5" s="317"/>
      <c r="I5" s="317"/>
      <c r="J5" s="317"/>
    </row>
    <row r="6" spans="2:13" ht="30" customHeight="1">
      <c r="B6" s="230"/>
      <c r="C6" s="231"/>
    </row>
    <row r="7" spans="2:13" ht="40" customHeight="1">
      <c r="B7" s="318" t="s">
        <v>143</v>
      </c>
      <c r="C7" s="319"/>
      <c r="D7" s="319"/>
      <c r="E7" s="319"/>
      <c r="F7" s="319"/>
      <c r="G7" s="319"/>
      <c r="H7" s="319"/>
      <c r="I7" s="319"/>
      <c r="J7" s="320"/>
    </row>
    <row r="8" spans="2:13" ht="30" customHeight="1">
      <c r="B8" s="236" t="s">
        <v>141</v>
      </c>
      <c r="C8" s="321" t="s">
        <v>118</v>
      </c>
      <c r="D8" s="321"/>
      <c r="E8" s="321"/>
      <c r="F8" s="321"/>
      <c r="G8" s="321"/>
      <c r="H8" s="321"/>
      <c r="I8" s="321"/>
      <c r="J8" s="321"/>
    </row>
    <row r="9" spans="2:13" ht="30" customHeight="1">
      <c r="B9" s="177">
        <v>1</v>
      </c>
      <c r="C9" s="314" t="s">
        <v>150</v>
      </c>
      <c r="D9" s="315"/>
      <c r="E9" s="315"/>
      <c r="F9" s="315"/>
      <c r="G9" s="315"/>
      <c r="H9" s="315"/>
      <c r="I9" s="315"/>
      <c r="J9" s="316"/>
    </row>
    <row r="10" spans="2:13" ht="30" customHeight="1">
      <c r="B10" s="194">
        <v>2</v>
      </c>
      <c r="C10" s="311" t="s">
        <v>151</v>
      </c>
      <c r="D10" s="312"/>
      <c r="E10" s="312"/>
      <c r="F10" s="312"/>
      <c r="G10" s="312"/>
      <c r="H10" s="312"/>
      <c r="I10" s="312"/>
      <c r="J10" s="313"/>
    </row>
    <row r="11" spans="2:13" ht="30" customHeight="1">
      <c r="B11" s="177">
        <v>3</v>
      </c>
      <c r="C11" s="314" t="s">
        <v>152</v>
      </c>
      <c r="D11" s="315"/>
      <c r="E11" s="315"/>
      <c r="F11" s="315"/>
      <c r="G11" s="315"/>
      <c r="H11" s="315"/>
      <c r="I11" s="315"/>
      <c r="J11" s="316"/>
    </row>
    <row r="12" spans="2:13" ht="30" customHeight="1">
      <c r="B12" s="194">
        <v>4</v>
      </c>
      <c r="C12" s="311" t="s">
        <v>153</v>
      </c>
      <c r="D12" s="312"/>
      <c r="E12" s="312"/>
      <c r="F12" s="312"/>
      <c r="G12" s="312"/>
      <c r="H12" s="312"/>
      <c r="I12" s="312"/>
      <c r="J12" s="313"/>
    </row>
    <row r="13" spans="2:13" ht="30" customHeight="1">
      <c r="B13" s="177">
        <v>5</v>
      </c>
      <c r="C13" s="314" t="s">
        <v>154</v>
      </c>
      <c r="D13" s="315"/>
      <c r="E13" s="315"/>
      <c r="F13" s="315"/>
      <c r="G13" s="315"/>
      <c r="H13" s="315"/>
      <c r="I13" s="315"/>
      <c r="J13" s="316"/>
    </row>
    <row r="14" spans="2:13" ht="30" customHeight="1">
      <c r="B14" s="194" t="s">
        <v>185</v>
      </c>
      <c r="C14" s="322" t="s">
        <v>155</v>
      </c>
      <c r="D14" s="323"/>
      <c r="E14" s="323"/>
      <c r="F14" s="323"/>
      <c r="G14" s="323"/>
      <c r="H14" s="323"/>
      <c r="I14" s="323"/>
      <c r="J14" s="324"/>
    </row>
    <row r="15" spans="2:13" ht="30" customHeight="1">
      <c r="B15" s="177" t="s">
        <v>186</v>
      </c>
      <c r="C15" s="325" t="s">
        <v>156</v>
      </c>
      <c r="D15" s="326"/>
      <c r="E15" s="326"/>
      <c r="F15" s="326"/>
      <c r="G15" s="326"/>
      <c r="H15" s="326"/>
      <c r="I15" s="326"/>
      <c r="J15" s="327"/>
    </row>
    <row r="16" spans="2:13" ht="30" customHeight="1">
      <c r="B16" s="194" t="s">
        <v>187</v>
      </c>
      <c r="C16" s="322" t="s">
        <v>157</v>
      </c>
      <c r="D16" s="323"/>
      <c r="E16" s="323"/>
      <c r="F16" s="323"/>
      <c r="G16" s="323"/>
      <c r="H16" s="323"/>
      <c r="I16" s="323"/>
      <c r="J16" s="324"/>
    </row>
    <row r="17" spans="2:10" ht="30" customHeight="1">
      <c r="B17" s="177" t="s">
        <v>188</v>
      </c>
      <c r="C17" s="325" t="s">
        <v>158</v>
      </c>
      <c r="D17" s="326"/>
      <c r="E17" s="326"/>
      <c r="F17" s="326"/>
      <c r="G17" s="326"/>
      <c r="H17" s="326"/>
      <c r="I17" s="326"/>
      <c r="J17" s="327"/>
    </row>
    <row r="18" spans="2:10" ht="30" customHeight="1">
      <c r="B18" s="194" t="s">
        <v>189</v>
      </c>
      <c r="C18" s="322" t="s">
        <v>159</v>
      </c>
      <c r="D18" s="323"/>
      <c r="E18" s="323"/>
      <c r="F18" s="323"/>
      <c r="G18" s="323"/>
      <c r="H18" s="323"/>
      <c r="I18" s="323"/>
      <c r="J18" s="324"/>
    </row>
    <row r="19" spans="2:10" ht="30" customHeight="1">
      <c r="B19" s="203" t="s">
        <v>190</v>
      </c>
      <c r="C19" s="325" t="s">
        <v>160</v>
      </c>
      <c r="D19" s="326"/>
      <c r="E19" s="326"/>
      <c r="F19" s="326"/>
      <c r="G19" s="326"/>
      <c r="H19" s="326"/>
      <c r="I19" s="326"/>
      <c r="J19" s="327"/>
    </row>
    <row r="20" spans="2:10" ht="30" customHeight="1">
      <c r="B20" s="194" t="s">
        <v>191</v>
      </c>
      <c r="C20" s="322" t="s">
        <v>161</v>
      </c>
      <c r="D20" s="323"/>
      <c r="E20" s="323"/>
      <c r="F20" s="323"/>
      <c r="G20" s="323"/>
      <c r="H20" s="323"/>
      <c r="I20" s="323"/>
      <c r="J20" s="324"/>
    </row>
    <row r="21" spans="2:10" ht="30" customHeight="1">
      <c r="B21" s="177" t="s">
        <v>192</v>
      </c>
      <c r="C21" s="325" t="s">
        <v>162</v>
      </c>
      <c r="D21" s="326"/>
      <c r="E21" s="326"/>
      <c r="F21" s="326"/>
      <c r="G21" s="326"/>
      <c r="H21" s="326"/>
      <c r="I21" s="326"/>
      <c r="J21" s="327"/>
    </row>
    <row r="22" spans="2:10" ht="30" customHeight="1">
      <c r="B22" s="194" t="s">
        <v>193</v>
      </c>
      <c r="C22" s="322" t="s">
        <v>163</v>
      </c>
      <c r="D22" s="323"/>
      <c r="E22" s="323"/>
      <c r="F22" s="323"/>
      <c r="G22" s="323"/>
      <c r="H22" s="323"/>
      <c r="I22" s="323"/>
      <c r="J22" s="324"/>
    </row>
    <row r="23" spans="2:10" ht="30" customHeight="1">
      <c r="B23" s="177" t="s">
        <v>194</v>
      </c>
      <c r="C23" s="325" t="s">
        <v>164</v>
      </c>
      <c r="D23" s="326"/>
      <c r="E23" s="326"/>
      <c r="F23" s="326"/>
      <c r="G23" s="326"/>
      <c r="H23" s="326"/>
      <c r="I23" s="326"/>
      <c r="J23" s="327"/>
    </row>
    <row r="24" spans="2:10" ht="30" customHeight="1">
      <c r="B24" s="194" t="s">
        <v>195</v>
      </c>
      <c r="C24" s="322" t="s">
        <v>165</v>
      </c>
      <c r="D24" s="323"/>
      <c r="E24" s="323"/>
      <c r="F24" s="323"/>
      <c r="G24" s="323"/>
      <c r="H24" s="323"/>
      <c r="I24" s="323"/>
      <c r="J24" s="324"/>
    </row>
    <row r="25" spans="2:10" ht="30" customHeight="1">
      <c r="B25" s="177" t="s">
        <v>196</v>
      </c>
      <c r="C25" s="325" t="s">
        <v>166</v>
      </c>
      <c r="D25" s="326"/>
      <c r="E25" s="326"/>
      <c r="F25" s="326"/>
      <c r="G25" s="326"/>
      <c r="H25" s="326"/>
      <c r="I25" s="326"/>
      <c r="J25" s="327"/>
    </row>
    <row r="26" spans="2:10" ht="30" customHeight="1">
      <c r="B26" s="194" t="s">
        <v>197</v>
      </c>
      <c r="C26" s="322" t="s">
        <v>167</v>
      </c>
      <c r="D26" s="323"/>
      <c r="E26" s="323"/>
      <c r="F26" s="323"/>
      <c r="G26" s="323"/>
      <c r="H26" s="323"/>
      <c r="I26" s="323"/>
      <c r="J26" s="324"/>
    </row>
    <row r="27" spans="2:10" ht="30" customHeight="1">
      <c r="B27" s="203" t="s">
        <v>198</v>
      </c>
      <c r="C27" s="325" t="s">
        <v>168</v>
      </c>
      <c r="D27" s="326"/>
      <c r="E27" s="326"/>
      <c r="F27" s="326"/>
      <c r="G27" s="326"/>
      <c r="H27" s="326"/>
      <c r="I27" s="326"/>
      <c r="J27" s="327"/>
    </row>
    <row r="28" spans="2:10" ht="30" customHeight="1">
      <c r="B28" s="194" t="s">
        <v>199</v>
      </c>
      <c r="C28" s="322" t="s">
        <v>169</v>
      </c>
      <c r="D28" s="323"/>
      <c r="E28" s="323"/>
      <c r="F28" s="323"/>
      <c r="G28" s="323"/>
      <c r="H28" s="323"/>
      <c r="I28" s="323"/>
      <c r="J28" s="324"/>
    </row>
    <row r="29" spans="2:10" ht="30" customHeight="1">
      <c r="B29" s="203" t="s">
        <v>200</v>
      </c>
      <c r="C29" s="325" t="s">
        <v>170</v>
      </c>
      <c r="D29" s="326"/>
      <c r="E29" s="326"/>
      <c r="F29" s="326"/>
      <c r="G29" s="326"/>
      <c r="H29" s="326"/>
      <c r="I29" s="326"/>
      <c r="J29" s="327"/>
    </row>
    <row r="30" spans="2:10" ht="30" customHeight="1">
      <c r="B30" s="194" t="s">
        <v>201</v>
      </c>
      <c r="C30" s="322" t="s">
        <v>171</v>
      </c>
      <c r="D30" s="323"/>
      <c r="E30" s="323"/>
      <c r="F30" s="323"/>
      <c r="G30" s="323"/>
      <c r="H30" s="323"/>
      <c r="I30" s="323"/>
      <c r="J30" s="324"/>
    </row>
    <row r="31" spans="2:10" ht="30" customHeight="1">
      <c r="B31" s="203" t="s">
        <v>202</v>
      </c>
      <c r="C31" s="325" t="s">
        <v>172</v>
      </c>
      <c r="D31" s="326"/>
      <c r="E31" s="326"/>
      <c r="F31" s="326"/>
      <c r="G31" s="326"/>
      <c r="H31" s="326"/>
      <c r="I31" s="326"/>
      <c r="J31" s="327"/>
    </row>
    <row r="32" spans="2:10" ht="30" customHeight="1">
      <c r="B32" s="194" t="s">
        <v>203</v>
      </c>
      <c r="C32" s="322" t="s">
        <v>173</v>
      </c>
      <c r="D32" s="323"/>
      <c r="E32" s="323"/>
      <c r="F32" s="323"/>
      <c r="G32" s="323"/>
      <c r="H32" s="323"/>
      <c r="I32" s="323"/>
      <c r="J32" s="324"/>
    </row>
    <row r="33" spans="2:10" ht="30" customHeight="1">
      <c r="B33" s="203" t="s">
        <v>204</v>
      </c>
      <c r="C33" s="325" t="s">
        <v>174</v>
      </c>
      <c r="D33" s="326"/>
      <c r="E33" s="326"/>
      <c r="F33" s="326"/>
      <c r="G33" s="326"/>
      <c r="H33" s="326"/>
      <c r="I33" s="326"/>
      <c r="J33" s="327"/>
    </row>
    <row r="34" spans="2:10" ht="30" customHeight="1">
      <c r="B34" s="194" t="s">
        <v>205</v>
      </c>
      <c r="C34" s="322" t="s">
        <v>175</v>
      </c>
      <c r="D34" s="323"/>
      <c r="E34" s="323"/>
      <c r="F34" s="323"/>
      <c r="G34" s="323"/>
      <c r="H34" s="323"/>
      <c r="I34" s="323"/>
      <c r="J34" s="324"/>
    </row>
    <row r="35" spans="2:10" ht="30" customHeight="1">
      <c r="B35" s="203" t="s">
        <v>206</v>
      </c>
      <c r="C35" s="325" t="s">
        <v>176</v>
      </c>
      <c r="D35" s="326"/>
      <c r="E35" s="326"/>
      <c r="F35" s="326"/>
      <c r="G35" s="326"/>
      <c r="H35" s="326"/>
      <c r="I35" s="326"/>
      <c r="J35" s="327"/>
    </row>
    <row r="36" spans="2:10" ht="30" customHeight="1">
      <c r="B36" s="194" t="s">
        <v>207</v>
      </c>
      <c r="C36" s="322" t="s">
        <v>177</v>
      </c>
      <c r="D36" s="323"/>
      <c r="E36" s="323"/>
      <c r="F36" s="323"/>
      <c r="G36" s="323"/>
      <c r="H36" s="323"/>
      <c r="I36" s="323"/>
      <c r="J36" s="324"/>
    </row>
    <row r="37" spans="2:10" ht="30" customHeight="1">
      <c r="B37" s="203" t="s">
        <v>208</v>
      </c>
      <c r="C37" s="325" t="s">
        <v>178</v>
      </c>
      <c r="D37" s="326"/>
      <c r="E37" s="326"/>
      <c r="F37" s="326"/>
      <c r="G37" s="326"/>
      <c r="H37" s="326"/>
      <c r="I37" s="326"/>
      <c r="J37" s="327"/>
    </row>
    <row r="38" spans="2:10" ht="30" customHeight="1">
      <c r="B38" s="194" t="s">
        <v>209</v>
      </c>
      <c r="C38" s="322" t="s">
        <v>179</v>
      </c>
      <c r="D38" s="323"/>
      <c r="E38" s="323"/>
      <c r="F38" s="323"/>
      <c r="G38" s="323"/>
      <c r="H38" s="323"/>
      <c r="I38" s="323"/>
      <c r="J38" s="324"/>
    </row>
    <row r="39" spans="2:10" ht="30" customHeight="1">
      <c r="B39" s="203" t="s">
        <v>210</v>
      </c>
      <c r="C39" s="325" t="s">
        <v>180</v>
      </c>
      <c r="D39" s="326"/>
      <c r="E39" s="326"/>
      <c r="F39" s="326"/>
      <c r="G39" s="326"/>
      <c r="H39" s="326"/>
      <c r="I39" s="326"/>
      <c r="J39" s="327"/>
    </row>
    <row r="40" spans="2:10" ht="30" customHeight="1">
      <c r="D40" s="232"/>
    </row>
    <row r="41" spans="2:10" ht="40" customHeight="1">
      <c r="B41" s="332" t="s">
        <v>142</v>
      </c>
      <c r="C41" s="333"/>
      <c r="D41" s="333"/>
      <c r="E41" s="333"/>
      <c r="F41" s="333"/>
      <c r="G41" s="333"/>
      <c r="H41" s="333"/>
      <c r="I41" s="333"/>
      <c r="J41" s="334"/>
    </row>
    <row r="42" spans="2:10" ht="30" customHeight="1">
      <c r="B42" s="236" t="s">
        <v>141</v>
      </c>
      <c r="C42" s="329" t="s">
        <v>118</v>
      </c>
      <c r="D42" s="330"/>
      <c r="E42" s="330"/>
      <c r="F42" s="330"/>
      <c r="G42" s="330"/>
      <c r="H42" s="330"/>
      <c r="I42" s="330"/>
      <c r="J42" s="331"/>
    </row>
    <row r="43" spans="2:10" ht="30" customHeight="1">
      <c r="B43" s="234" t="s">
        <v>119</v>
      </c>
      <c r="C43" s="314" t="s">
        <v>127</v>
      </c>
      <c r="D43" s="315"/>
      <c r="E43" s="315"/>
      <c r="F43" s="315"/>
      <c r="G43" s="315"/>
      <c r="H43" s="315"/>
      <c r="I43" s="315"/>
      <c r="J43" s="316"/>
    </row>
    <row r="44" spans="2:10" ht="30" customHeight="1">
      <c r="B44" s="235" t="s">
        <v>120</v>
      </c>
      <c r="C44" s="311" t="s">
        <v>182</v>
      </c>
      <c r="D44" s="312"/>
      <c r="E44" s="312"/>
      <c r="F44" s="312"/>
      <c r="G44" s="312"/>
      <c r="H44" s="312"/>
      <c r="I44" s="312"/>
      <c r="J44" s="313"/>
    </row>
    <row r="45" spans="2:10" ht="30" customHeight="1">
      <c r="B45" s="234" t="s">
        <v>121</v>
      </c>
      <c r="C45" s="314" t="s">
        <v>132</v>
      </c>
      <c r="D45" s="315"/>
      <c r="E45" s="315"/>
      <c r="F45" s="315"/>
      <c r="G45" s="315"/>
      <c r="H45" s="315"/>
      <c r="I45" s="315"/>
      <c r="J45" s="316"/>
    </row>
    <row r="46" spans="2:10" ht="30" customHeight="1">
      <c r="B46" s="235" t="s">
        <v>122</v>
      </c>
      <c r="C46" s="311" t="s">
        <v>134</v>
      </c>
      <c r="D46" s="312"/>
      <c r="E46" s="312"/>
      <c r="F46" s="312"/>
      <c r="G46" s="312"/>
      <c r="H46" s="312"/>
      <c r="I46" s="312"/>
      <c r="J46" s="313"/>
    </row>
    <row r="47" spans="2:10" ht="30" customHeight="1">
      <c r="B47" s="234" t="s">
        <v>123</v>
      </c>
      <c r="C47" s="314" t="s">
        <v>135</v>
      </c>
      <c r="D47" s="315"/>
      <c r="E47" s="315"/>
      <c r="F47" s="315"/>
      <c r="G47" s="315"/>
      <c r="H47" s="315"/>
      <c r="I47" s="315"/>
      <c r="J47" s="316"/>
    </row>
    <row r="48" spans="2:10" ht="30" customHeight="1">
      <c r="B48" s="235" t="s">
        <v>181</v>
      </c>
      <c r="C48" s="311" t="s">
        <v>184</v>
      </c>
      <c r="D48" s="312"/>
      <c r="E48" s="312"/>
      <c r="F48" s="312"/>
      <c r="G48" s="312"/>
      <c r="H48" s="312"/>
      <c r="I48" s="312"/>
      <c r="J48" s="313"/>
    </row>
    <row r="49" spans="2:10" ht="30" customHeight="1">
      <c r="B49" s="234" t="s">
        <v>124</v>
      </c>
      <c r="C49" s="314" t="s">
        <v>136</v>
      </c>
      <c r="D49" s="315"/>
      <c r="E49" s="315"/>
      <c r="F49" s="315"/>
      <c r="G49" s="315"/>
      <c r="H49" s="315"/>
      <c r="I49" s="315"/>
      <c r="J49" s="316"/>
    </row>
    <row r="50" spans="2:10" ht="30" customHeight="1">
      <c r="B50" s="233"/>
      <c r="C50" s="233"/>
    </row>
  </sheetData>
  <mergeCells count="44">
    <mergeCell ref="H2:J2"/>
    <mergeCell ref="C38:J38"/>
    <mergeCell ref="C39:J39"/>
    <mergeCell ref="C42:J42"/>
    <mergeCell ref="B41:J41"/>
    <mergeCell ref="C45:J45"/>
    <mergeCell ref="C46:J46"/>
    <mergeCell ref="C47:J47"/>
    <mergeCell ref="C48:J48"/>
    <mergeCell ref="C49:J49"/>
    <mergeCell ref="C29:J29"/>
    <mergeCell ref="C30:J30"/>
    <mergeCell ref="C31:J31"/>
    <mergeCell ref="C43:J43"/>
    <mergeCell ref="C44:J44"/>
    <mergeCell ref="C32:J32"/>
    <mergeCell ref="C33:J33"/>
    <mergeCell ref="C34:J34"/>
    <mergeCell ref="C35:J35"/>
    <mergeCell ref="C36:J36"/>
    <mergeCell ref="C37:J37"/>
    <mergeCell ref="C24:J24"/>
    <mergeCell ref="C25:J25"/>
    <mergeCell ref="C26:J26"/>
    <mergeCell ref="C27:J27"/>
    <mergeCell ref="C28:J28"/>
    <mergeCell ref="C19:J19"/>
    <mergeCell ref="C20:J20"/>
    <mergeCell ref="C21:J21"/>
    <mergeCell ref="C22:J22"/>
    <mergeCell ref="C23:J23"/>
    <mergeCell ref="C14:J14"/>
    <mergeCell ref="C15:J15"/>
    <mergeCell ref="C16:J16"/>
    <mergeCell ref="C17:J17"/>
    <mergeCell ref="C18:J18"/>
    <mergeCell ref="C12:J12"/>
    <mergeCell ref="C13:J13"/>
    <mergeCell ref="C5:J5"/>
    <mergeCell ref="B7:J7"/>
    <mergeCell ref="C8:J8"/>
    <mergeCell ref="C9:J9"/>
    <mergeCell ref="C10:J10"/>
    <mergeCell ref="C11:J11"/>
  </mergeCells>
  <phoneticPr fontId="0" type="noConversion"/>
  <hyperlinks>
    <hyperlink ref="C49" location="'G7'!A1" display="Gráfico Nº 7: Utilización de las redes de ferrocarriles y metros en las áreas metropolitanas. Año 2007"/>
    <hyperlink ref="C48" location="'G6'!A1" display="Gráfico Nº 6: Longitud de redes de ferrocarriles y metros. Año 2007"/>
    <hyperlink ref="C47" location="'G5'!A1" display="Gráfico Nº 5: Recursos para la gestión del tránsito. Año 2007"/>
    <hyperlink ref="C46" location="'G4'!A1" display="Gráfico Nº 4: Recursos materiales para la gestión del tránsito. Año 2007"/>
    <hyperlink ref="C45" location="'G3'!A1" display="Gráfico Nº 3: Recursos humanos para la gestión del tránsito. Año 2007"/>
    <hyperlink ref="C44" location="'G2'!A1" display="Gráfico Nº 2: Reglamentación de la operación de transporte colectivo en Brasil: Instrumentos legales. Año 200"/>
    <hyperlink ref="C43" location="'G1'!A1" display="Gráfico Nº 1: Prioridad para transporte colectivo. Año 2007"/>
    <hyperlink ref="C13" location="'5'!A1" display="Cuadro Nº 5: Características institucionales de los servicios sobre rieles. Año 2007"/>
    <hyperlink ref="C12" location="'4'!A1" display="Cuadro Nº 4: Caracteristicas institucionales de los servicios de buses. Año 2007"/>
    <hyperlink ref="C11" location="'3'!A1" display="Cuadro Nº 3: Clases de transporte colectivo ofrecido. Año 2007"/>
    <hyperlink ref="C10" location="'2'!A1" display="Cuadro Nº 2: Sistemas de BRT* en América Latina. Año 2007"/>
    <hyperlink ref="C9" location="'1'!A1" display="Cuadro Nº 1: Prioridad para transporte colectivo*. Año 2007"/>
    <hyperlink ref="C14" location="'6.a'!A1" display="Cuadro Nº 6.a.: Existencia de reglamentación de los vehículos en el transporte colectivo. Año 2007"/>
    <hyperlink ref="C15" location="'6.b'!A1" display="Cuadro Nº 6.b.: Existencia de reglamentación de las rutas en el transporte colectivo. Año 2007"/>
    <hyperlink ref="C16" location="'6.c'!A1" display="Cuadro Nº 6.c.: Existencia de reglamentación de la frecuencia en el transporte colectivo. Año 2007"/>
    <hyperlink ref="C17" location="'6.d'!A1" display="Cuadro Nº 6.d: Existencia de reglamentación de la tarifa en el transporte colectivo. Año 2007"/>
    <hyperlink ref="C18" location="'7.a'!A1" display="Cuadro Nº 7.a.: Recursos Humanos en el Transporte Colectivo - valor absoluto. Año 2007"/>
    <hyperlink ref="C19" location="'7.b'!A1" display="Cuadro Nº 7.b.: Recursos Humanos en el Transporte Colectivo - valor relativo (%). Año 2007"/>
    <hyperlink ref="C20" location="'7.c'!A1" display="Cuadro Nº 7.c.: Recursos Humanos en el Transporte Colectivo - valor de RH por vehículo. Año 2007"/>
    <hyperlink ref="C21" location="'7.d'!A1" display="Cuadro Nº 7.d.: Condición laboral de los recursos humanos del transporte colectivo. Año 2007"/>
    <hyperlink ref="C22" location="'7.e'!A1" display="Cuadro Nº 7.e.: Recursos humanos empleados en los taxis. Año 2007"/>
    <hyperlink ref="C23" location="'7.f'!A1" display="Cuadro Nº 7.f.: Recursos humanos y materiales para la gestión del tránsito. Año 2007"/>
    <hyperlink ref="C24" location="'8.a'!A1" display="Cuadro Nº 8.a.: Características operacionales de buses y microbuses. Año 2007"/>
    <hyperlink ref="C25" location="'8.b'!A1" display="Cuadro Nº 8.b.: Características operacionales de los sistemas sobre rieles. Año 2007"/>
    <hyperlink ref="C26" location="'8.c'!A1" display="Cuadro Nº 8.c.: Caracteristicas de los sistemas de trolebús. Año 2007"/>
    <hyperlink ref="C27" location="'9.a'!A1" display="Cuadro Nº 9.a.: Puestos ofrecidos en Transporte Colectivo - valor absoluto. Año 2007"/>
    <hyperlink ref="C28" location="'9.b'!A1" display="Cuadro Nº 9.b.: Puestos ofrecidos en Transporte Colectivo - valor relativo (%). Año 2007"/>
    <hyperlink ref="C29" location="'9.c'!A1" display="Cuadro Nº 9.c.: Capacidad de vehículos en Transporte Colectivo (pas/vehículo). Año 2007"/>
    <hyperlink ref="C30" location="'10.a'!A1" display="Cuadro Nº 10.a.: Productividad de los vehículos de transporte colectivo - Taxis-colectivo. Año 2007"/>
    <hyperlink ref="C31" location="'10.b'!A1" display="Cuadro Nº 10.b.: Productividad de los vehículos de transporte colectivo - Jeeps. Año 2007"/>
    <hyperlink ref="C32" location="'10.c'!A1" display="Cuadro Nº 10.c.: Productividad de los vehículos de transporte colectivo - Combis/Vans. Año 2007"/>
    <hyperlink ref="C33" location="'10.d'!A1" display="Cuadro Nº 10.d.: Productividad de los vehículos de transporte colectivo - Microbuses*. Año 2007"/>
    <hyperlink ref="C34" location="'10.e'!A1" display="Cuadro Nº 10.e.: Productividad de los vehículos de transporte colectivo - Buses estándar. Año 2007"/>
    <hyperlink ref="C35" location="'10.f'!A1" display="Cuadro Nº 10.f.: Productividad de los vehículos de transporte colectivo - Buses articulados. Año 2007"/>
    <hyperlink ref="C36" location="'10.g'!A1" display="Cuadro Nº 10.g.: Productividad de los vehículos de transporte colectivo - Buses biarticulados. Año 2007"/>
    <hyperlink ref="C37" location="'10.h'!A1" display="Cuadro Nº 10.h.: Productividad de los vehículos de transporte colectivo - Rieles/Trenes. Año 2007"/>
    <hyperlink ref="C38" location="'10.i'!A1" display="Cuadro Nº 10.i.: Productividad de los vehículos de transporte colectivo - Rieles/Metros. Año 2007"/>
    <hyperlink ref="C39" location="'10.j'!A1" display="Cuadro Nº 10.j.: Productividad de los vehículos de transporte colectivo - Barcos. Año 2007"/>
  </hyperlinks>
  <pageMargins left="0.70000000000000007" right="0.70000000000000007" top="1.54" bottom="0.75000000000000011" header="0.30000000000000004" footer="0.30000000000000004"/>
  <pageSetup paperSize="9" scale="84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36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3.6640625" style="16" customWidth="1"/>
    <col min="3" max="3" width="12.83203125" style="16"/>
    <col min="4" max="4" width="17.83203125" style="16" customWidth="1"/>
    <col min="5" max="5" width="12.83203125" style="16"/>
    <col min="6" max="6" width="18.83203125" style="16" customWidth="1"/>
    <col min="7" max="7" width="15.5" style="16" customWidth="1"/>
    <col min="8" max="8" width="15.33203125" style="16" customWidth="1"/>
    <col min="9" max="9" width="18.83203125" style="16" customWidth="1"/>
    <col min="10" max="10" width="20.6640625" style="16" customWidth="1"/>
    <col min="11" max="11" width="22.33203125" style="16" customWidth="1"/>
    <col min="12" max="16384" width="12.83203125" style="16"/>
  </cols>
  <sheetData>
    <row r="1" spans="2:21" s="37" customFormat="1" ht="30.75" customHeight="1"/>
    <row r="2" spans="2:21" s="37" customFormat="1" ht="62" customHeight="1">
      <c r="D2" s="38"/>
      <c r="F2" s="39"/>
      <c r="H2" s="40"/>
      <c r="I2" s="40"/>
      <c r="M2" s="328" t="s">
        <v>314</v>
      </c>
      <c r="N2" s="328"/>
      <c r="O2" s="328"/>
    </row>
    <row r="3" spans="2:21" s="37" customFormat="1" ht="30.75" customHeight="1">
      <c r="C3" s="41"/>
      <c r="D3" s="41"/>
      <c r="E3" s="41"/>
      <c r="J3" s="42"/>
      <c r="K3" s="42"/>
      <c r="L3" s="42"/>
      <c r="M3" s="42"/>
    </row>
    <row r="5" spans="2:21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282"/>
      <c r="Q5" s="282"/>
      <c r="R5" s="284"/>
      <c r="S5" s="284"/>
      <c r="T5" s="284"/>
    </row>
    <row r="6" spans="2:21" s="288" customFormat="1" ht="30" customHeight="1">
      <c r="B6" s="338" t="s">
        <v>301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286"/>
      <c r="Q6" s="286"/>
      <c r="R6" s="287"/>
      <c r="S6" s="287"/>
      <c r="T6" s="287"/>
      <c r="U6" s="287"/>
    </row>
    <row r="7" spans="2:21" s="24" customFormat="1" ht="30" customHeight="1">
      <c r="B7" s="192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21" s="24" customFormat="1" ht="30" customHeight="1">
      <c r="B8" s="356" t="s">
        <v>99</v>
      </c>
      <c r="C8" s="356" t="s">
        <v>109</v>
      </c>
      <c r="D8" s="356" t="s">
        <v>94</v>
      </c>
      <c r="E8" s="356"/>
      <c r="F8" s="356"/>
      <c r="G8" s="356"/>
      <c r="H8" s="356"/>
      <c r="I8" s="356"/>
      <c r="J8" s="356"/>
      <c r="K8" s="356"/>
      <c r="L8" s="356" t="s">
        <v>29</v>
      </c>
      <c r="M8" s="356"/>
      <c r="N8" s="356"/>
      <c r="O8" s="355" t="s">
        <v>95</v>
      </c>
      <c r="P8" s="27"/>
    </row>
    <row r="9" spans="2:21" s="24" customFormat="1" ht="30" customHeight="1">
      <c r="B9" s="356"/>
      <c r="C9" s="356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  <c r="P9" s="27"/>
    </row>
    <row r="10" spans="2:21" s="24" customFormat="1" ht="30" customHeight="1">
      <c r="B10" s="32" t="s">
        <v>17</v>
      </c>
      <c r="C10" s="32" t="s">
        <v>110</v>
      </c>
      <c r="D10" s="176"/>
      <c r="E10" s="176"/>
      <c r="F10" s="176"/>
      <c r="G10" s="179" t="s">
        <v>30</v>
      </c>
      <c r="H10" s="177"/>
      <c r="I10" s="179" t="s">
        <v>30</v>
      </c>
      <c r="J10" s="179" t="s">
        <v>30</v>
      </c>
      <c r="K10" s="176"/>
      <c r="L10" s="179" t="s">
        <v>30</v>
      </c>
      <c r="M10" s="176"/>
      <c r="N10" s="176"/>
      <c r="O10" s="176"/>
      <c r="P10" s="27"/>
    </row>
    <row r="11" spans="2:21" s="24" customFormat="1" ht="30" customHeight="1">
      <c r="B11" s="32" t="s">
        <v>5</v>
      </c>
      <c r="C11" s="32" t="s">
        <v>111</v>
      </c>
      <c r="D11" s="176"/>
      <c r="E11" s="176"/>
      <c r="F11" s="176"/>
      <c r="G11" s="179" t="s">
        <v>30</v>
      </c>
      <c r="H11" s="177"/>
      <c r="I11" s="179" t="s">
        <v>30</v>
      </c>
      <c r="J11" s="179" t="s">
        <v>30</v>
      </c>
      <c r="K11" s="176"/>
      <c r="L11" s="176"/>
      <c r="M11" s="176"/>
      <c r="N11" s="176"/>
      <c r="O11" s="176"/>
      <c r="P11" s="27"/>
    </row>
    <row r="12" spans="2:21" s="24" customFormat="1" ht="30" customHeight="1">
      <c r="B12" s="32" t="s">
        <v>18</v>
      </c>
      <c r="C12" s="32" t="s">
        <v>112</v>
      </c>
      <c r="D12" s="176"/>
      <c r="E12" s="176"/>
      <c r="F12" s="179" t="s">
        <v>55</v>
      </c>
      <c r="G12" s="178"/>
      <c r="H12" s="194" t="s">
        <v>30</v>
      </c>
      <c r="I12" s="179" t="s">
        <v>30</v>
      </c>
      <c r="J12" s="176"/>
      <c r="K12" s="176"/>
      <c r="L12" s="179" t="s">
        <v>30</v>
      </c>
      <c r="M12" s="179" t="s">
        <v>30</v>
      </c>
      <c r="N12" s="179" t="s">
        <v>30</v>
      </c>
      <c r="O12" s="176"/>
      <c r="P12" s="27"/>
    </row>
    <row r="13" spans="2:21" s="24" customFormat="1" ht="30" customHeight="1">
      <c r="B13" s="32" t="s">
        <v>19</v>
      </c>
      <c r="C13" s="32" t="s">
        <v>113</v>
      </c>
      <c r="D13" s="176"/>
      <c r="E13" s="179" t="s">
        <v>30</v>
      </c>
      <c r="F13" s="179" t="s">
        <v>30</v>
      </c>
      <c r="G13" s="179" t="s">
        <v>30</v>
      </c>
      <c r="H13" s="177"/>
      <c r="I13" s="179" t="s">
        <v>30</v>
      </c>
      <c r="J13" s="176"/>
      <c r="K13" s="176"/>
      <c r="L13" s="176"/>
      <c r="M13" s="179" t="s">
        <v>30</v>
      </c>
      <c r="N13" s="176"/>
      <c r="O13" s="176"/>
      <c r="P13" s="27"/>
    </row>
    <row r="14" spans="2:21" s="24" customFormat="1" ht="30" customHeight="1">
      <c r="B14" s="32" t="s">
        <v>20</v>
      </c>
      <c r="C14" s="32" t="s">
        <v>7</v>
      </c>
      <c r="D14" s="176"/>
      <c r="E14" s="176"/>
      <c r="F14" s="176"/>
      <c r="G14" s="179" t="s">
        <v>30</v>
      </c>
      <c r="H14" s="177"/>
      <c r="I14" s="179" t="s">
        <v>30</v>
      </c>
      <c r="J14" s="179" t="s">
        <v>30</v>
      </c>
      <c r="K14" s="176"/>
      <c r="L14" s="179" t="s">
        <v>30</v>
      </c>
      <c r="M14" s="179" t="s">
        <v>30</v>
      </c>
      <c r="N14" s="176"/>
      <c r="O14" s="176"/>
      <c r="P14" s="27"/>
    </row>
    <row r="15" spans="2:21" s="24" customFormat="1" ht="30" customHeight="1">
      <c r="B15" s="32" t="s">
        <v>11</v>
      </c>
      <c r="C15" s="32" t="s">
        <v>110</v>
      </c>
      <c r="D15" s="176"/>
      <c r="E15" s="176"/>
      <c r="F15" s="176"/>
      <c r="G15" s="179" t="s">
        <v>30</v>
      </c>
      <c r="H15" s="177"/>
      <c r="I15" s="179" t="s">
        <v>30</v>
      </c>
      <c r="J15" s="179" t="s">
        <v>30</v>
      </c>
      <c r="K15" s="179" t="s">
        <v>30</v>
      </c>
      <c r="L15" s="176"/>
      <c r="M15" s="176"/>
      <c r="N15" s="176"/>
      <c r="O15" s="176"/>
      <c r="P15" s="27"/>
    </row>
    <row r="16" spans="2:21" s="24" customFormat="1" ht="30" customHeight="1">
      <c r="B16" s="32" t="s">
        <v>21</v>
      </c>
      <c r="C16" s="32" t="s">
        <v>7</v>
      </c>
      <c r="D16" s="176"/>
      <c r="E16" s="176"/>
      <c r="F16" s="176"/>
      <c r="G16" s="176"/>
      <c r="H16" s="177"/>
      <c r="I16" s="179" t="s">
        <v>30</v>
      </c>
      <c r="J16" s="176"/>
      <c r="K16" s="176"/>
      <c r="L16" s="179" t="s">
        <v>30</v>
      </c>
      <c r="M16" s="176"/>
      <c r="N16" s="176"/>
      <c r="O16" s="176"/>
      <c r="P16" s="27"/>
    </row>
    <row r="17" spans="2:16" s="24" customFormat="1" ht="30" customHeight="1">
      <c r="B17" s="32" t="s">
        <v>9</v>
      </c>
      <c r="C17" s="32" t="s">
        <v>7</v>
      </c>
      <c r="D17" s="176"/>
      <c r="E17" s="176"/>
      <c r="F17" s="176"/>
      <c r="G17" s="176"/>
      <c r="H17" s="177"/>
      <c r="I17" s="179" t="s">
        <v>30</v>
      </c>
      <c r="J17" s="179" t="s">
        <v>30</v>
      </c>
      <c r="K17" s="176"/>
      <c r="L17" s="176"/>
      <c r="M17" s="176"/>
      <c r="N17" s="176"/>
      <c r="O17" s="176"/>
      <c r="P17" s="27"/>
    </row>
    <row r="18" spans="2:16" s="24" customFormat="1" ht="30" customHeight="1">
      <c r="B18" s="32" t="s">
        <v>22</v>
      </c>
      <c r="C18" s="32" t="s">
        <v>114</v>
      </c>
      <c r="D18" s="179" t="s">
        <v>55</v>
      </c>
      <c r="E18" s="176"/>
      <c r="F18" s="179" t="s">
        <v>55</v>
      </c>
      <c r="G18" s="179" t="s">
        <v>55</v>
      </c>
      <c r="H18" s="177"/>
      <c r="I18" s="179" t="s">
        <v>55</v>
      </c>
      <c r="J18" s="176"/>
      <c r="K18" s="176"/>
      <c r="L18" s="176"/>
      <c r="M18" s="176"/>
      <c r="N18" s="176"/>
      <c r="O18" s="176"/>
      <c r="P18" s="27"/>
    </row>
    <row r="19" spans="2:16" s="24" customFormat="1" ht="30" customHeight="1">
      <c r="B19" s="32" t="s">
        <v>23</v>
      </c>
      <c r="C19" s="32" t="s">
        <v>115</v>
      </c>
      <c r="D19" s="176"/>
      <c r="E19" s="176"/>
      <c r="F19" s="176"/>
      <c r="G19" s="176"/>
      <c r="H19" s="177"/>
      <c r="I19" s="179" t="s">
        <v>30</v>
      </c>
      <c r="J19" s="179" t="s">
        <v>30</v>
      </c>
      <c r="K19" s="176"/>
      <c r="L19" s="179" t="s">
        <v>30</v>
      </c>
      <c r="M19" s="176"/>
      <c r="N19" s="176"/>
      <c r="O19" s="176"/>
      <c r="P19" s="27"/>
    </row>
    <row r="20" spans="2:16" s="24" customFormat="1" ht="30" customHeight="1">
      <c r="B20" s="32" t="s">
        <v>24</v>
      </c>
      <c r="C20" s="32" t="s">
        <v>110</v>
      </c>
      <c r="D20" s="176"/>
      <c r="E20" s="176"/>
      <c r="F20" s="176"/>
      <c r="G20" s="179" t="s">
        <v>30</v>
      </c>
      <c r="H20" s="177"/>
      <c r="I20" s="179" t="s">
        <v>30</v>
      </c>
      <c r="J20" s="179" t="s">
        <v>30</v>
      </c>
      <c r="K20" s="176"/>
      <c r="L20" s="179" t="s">
        <v>30</v>
      </c>
      <c r="M20" s="176"/>
      <c r="N20" s="176"/>
      <c r="O20" s="176"/>
      <c r="P20" s="27"/>
    </row>
    <row r="21" spans="2:16" s="24" customFormat="1" ht="30" customHeight="1">
      <c r="B21" s="32" t="s">
        <v>25</v>
      </c>
      <c r="C21" s="32" t="s">
        <v>110</v>
      </c>
      <c r="D21" s="176"/>
      <c r="E21" s="176"/>
      <c r="F21" s="179" t="s">
        <v>30</v>
      </c>
      <c r="G21" s="179" t="s">
        <v>30</v>
      </c>
      <c r="H21" s="177"/>
      <c r="I21" s="179" t="s">
        <v>55</v>
      </c>
      <c r="J21" s="176"/>
      <c r="K21" s="176"/>
      <c r="L21" s="179" t="s">
        <v>30</v>
      </c>
      <c r="M21" s="179" t="s">
        <v>30</v>
      </c>
      <c r="N21" s="179" t="s">
        <v>30</v>
      </c>
      <c r="O21" s="179" t="s">
        <v>30</v>
      </c>
      <c r="P21" s="27"/>
    </row>
    <row r="22" spans="2:16" s="24" customFormat="1" ht="30" customHeight="1">
      <c r="B22" s="32" t="s">
        <v>26</v>
      </c>
      <c r="C22" s="32" t="s">
        <v>116</v>
      </c>
      <c r="D22" s="176"/>
      <c r="E22" s="176"/>
      <c r="F22" s="176"/>
      <c r="G22" s="176"/>
      <c r="H22" s="177"/>
      <c r="I22" s="179" t="s">
        <v>30</v>
      </c>
      <c r="J22" s="176"/>
      <c r="K22" s="176"/>
      <c r="L22" s="179" t="s">
        <v>30</v>
      </c>
      <c r="M22" s="176"/>
      <c r="N22" s="176"/>
      <c r="O22" s="176"/>
      <c r="P22" s="27"/>
    </row>
    <row r="23" spans="2:16" s="24" customFormat="1" ht="30" customHeight="1">
      <c r="B23" s="32" t="s">
        <v>13</v>
      </c>
      <c r="C23" s="32" t="s">
        <v>117</v>
      </c>
      <c r="D23" s="179" t="s">
        <v>30</v>
      </c>
      <c r="E23" s="176"/>
      <c r="F23" s="176"/>
      <c r="G23" s="176"/>
      <c r="H23" s="177"/>
      <c r="I23" s="179" t="s">
        <v>30</v>
      </c>
      <c r="J23" s="179" t="s">
        <v>30</v>
      </c>
      <c r="K23" s="176"/>
      <c r="L23" s="179" t="s">
        <v>30</v>
      </c>
      <c r="M23" s="179" t="s">
        <v>30</v>
      </c>
      <c r="N23" s="176"/>
      <c r="O23" s="176"/>
      <c r="P23" s="27"/>
    </row>
    <row r="24" spans="2:16" s="24" customFormat="1" ht="30" customHeight="1">
      <c r="B24" s="32" t="s">
        <v>27</v>
      </c>
      <c r="C24" s="32" t="s">
        <v>110</v>
      </c>
      <c r="D24" s="176"/>
      <c r="E24" s="176"/>
      <c r="F24" s="176"/>
      <c r="G24" s="179" t="s">
        <v>30</v>
      </c>
      <c r="H24" s="177"/>
      <c r="I24" s="179" t="s">
        <v>30</v>
      </c>
      <c r="J24" s="179" t="s">
        <v>30</v>
      </c>
      <c r="K24" s="179" t="s">
        <v>30</v>
      </c>
      <c r="L24" s="179" t="s">
        <v>30</v>
      </c>
      <c r="M24" s="179" t="s">
        <v>30</v>
      </c>
      <c r="N24" s="176"/>
      <c r="O24" s="176"/>
      <c r="P24" s="27"/>
    </row>
    <row r="25" spans="2:16" s="24" customFormat="1" ht="30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16" s="24" customFormat="1" ht="25" customHeight="1">
      <c r="B26" s="351" t="s">
        <v>218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27"/>
    </row>
    <row r="27" spans="2:16" s="24" customFormat="1" ht="25" customHeight="1">
      <c r="B27" s="352" t="s">
        <v>216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27"/>
    </row>
    <row r="28" spans="2:16" s="24" customFormat="1" ht="25" customHeight="1">
      <c r="B28" s="361" t="s">
        <v>302</v>
      </c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27"/>
    </row>
    <row r="29" spans="2:16" s="24" customFormat="1" ht="30" customHeight="1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6" s="290" customFormat="1" ht="30.75" customHeight="1">
      <c r="B30" s="289" t="s">
        <v>260</v>
      </c>
      <c r="C30" s="289"/>
      <c r="D30" s="289"/>
      <c r="E30" s="289"/>
      <c r="F30" s="289"/>
      <c r="G30" s="289"/>
      <c r="N30" s="362" t="s">
        <v>264</v>
      </c>
      <c r="O30" s="362"/>
    </row>
    <row r="31" spans="2:16" ht="31" customHeight="1">
      <c r="B31" s="237"/>
    </row>
    <row r="32" spans="2:16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</row>
    <row r="33" spans="1:16" s="24" customFormat="1" ht="30" customHeight="1">
      <c r="A33" s="9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30" customHeight="1">
      <c r="A34" s="29"/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30" customHeight="1">
      <c r="A35" s="24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30" customHeight="1"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</sheetData>
  <mergeCells count="13">
    <mergeCell ref="B32:O32"/>
    <mergeCell ref="B5:O5"/>
    <mergeCell ref="B6:O6"/>
    <mergeCell ref="O8:O9"/>
    <mergeCell ref="C8:C9"/>
    <mergeCell ref="B8:B9"/>
    <mergeCell ref="D8:K8"/>
    <mergeCell ref="L8:N8"/>
    <mergeCell ref="M2:O2"/>
    <mergeCell ref="B26:O26"/>
    <mergeCell ref="B27:O27"/>
    <mergeCell ref="B28:O28"/>
    <mergeCell ref="N30:O30"/>
  </mergeCells>
  <phoneticPr fontId="0" type="noConversion"/>
  <hyperlinks>
    <hyperlink ref="B32" location="Índice!A1" display="Volver al índice"/>
    <hyperlink ref="N30" location="'7.a'!A1" display="Siguiente   "/>
    <hyperlink ref="B30" location="'6.c'!A1" display="  Atrás "/>
    <hyperlink ref="O30" location="'7.a'!A1" display="'7.a'!A1"/>
  </hyperlinks>
  <pageMargins left="0.70000000000000007" right="0.70000000000000007" top="1.54" bottom="0.75000000000000011" header="0.30000000000000004" footer="0.30000000000000004"/>
  <pageSetup paperSize="9" scale="48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2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1.1640625" style="15" customWidth="1"/>
    <col min="3" max="3" width="17.5" style="15" customWidth="1"/>
    <col min="4" max="4" width="24.1640625" style="15" customWidth="1"/>
    <col min="5" max="5" width="12.83203125" style="15"/>
    <col min="6" max="6" width="18.83203125" style="15" customWidth="1"/>
    <col min="7" max="7" width="17.83203125" style="15" customWidth="1"/>
    <col min="8" max="8" width="15.83203125" style="15" customWidth="1"/>
    <col min="9" max="9" width="19.5" style="15" customWidth="1"/>
    <col min="10" max="10" width="21.5" style="15" customWidth="1"/>
    <col min="11" max="11" width="22.83203125" style="15" customWidth="1"/>
    <col min="12" max="16384" width="12.83203125" style="15"/>
  </cols>
  <sheetData>
    <row r="1" spans="2:22" s="37" customFormat="1" ht="30.75" customHeight="1"/>
    <row r="2" spans="2:22" s="37" customFormat="1" ht="62" customHeight="1">
      <c r="D2" s="38"/>
      <c r="F2" s="39"/>
      <c r="H2" s="40"/>
      <c r="I2" s="40"/>
      <c r="P2" s="328" t="s">
        <v>314</v>
      </c>
      <c r="Q2" s="328"/>
      <c r="R2" s="328"/>
    </row>
    <row r="3" spans="2:22" s="37" customFormat="1" ht="30.75" customHeight="1">
      <c r="C3" s="41"/>
      <c r="D3" s="41"/>
      <c r="E3" s="41"/>
      <c r="J3" s="42"/>
      <c r="K3" s="42"/>
      <c r="L3" s="42"/>
      <c r="M3" s="42"/>
    </row>
    <row r="4" spans="2:22" s="16" customFormat="1" ht="30" customHeight="1"/>
    <row r="5" spans="2:22" s="303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</row>
    <row r="6" spans="2:22" s="288" customFormat="1" ht="30" customHeight="1">
      <c r="B6" s="338" t="s">
        <v>300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287"/>
      <c r="T6" s="287"/>
      <c r="U6" s="287"/>
      <c r="V6" s="287"/>
    </row>
    <row r="7" spans="2:22" s="96" customFormat="1" ht="30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2:22" s="96" customFormat="1" ht="30" customHeight="1"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/>
      <c r="M8" s="355" t="s">
        <v>29</v>
      </c>
      <c r="N8" s="355"/>
      <c r="O8" s="355"/>
      <c r="P8" s="355"/>
      <c r="Q8" s="355" t="s">
        <v>95</v>
      </c>
      <c r="R8" s="355" t="s">
        <v>28</v>
      </c>
      <c r="S8" s="87"/>
      <c r="T8" s="87"/>
    </row>
    <row r="9" spans="2:22" s="96" customFormat="1" ht="30" customHeight="1"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102</v>
      </c>
      <c r="M9" s="262" t="s">
        <v>98</v>
      </c>
      <c r="N9" s="262" t="s">
        <v>137</v>
      </c>
      <c r="O9" s="262" t="s">
        <v>148</v>
      </c>
      <c r="P9" s="262" t="s">
        <v>102</v>
      </c>
      <c r="Q9" s="355"/>
      <c r="R9" s="355"/>
      <c r="S9" s="87"/>
      <c r="T9" s="87"/>
    </row>
    <row r="10" spans="2:22" s="96" customFormat="1" ht="30" customHeight="1">
      <c r="B10" s="80" t="s">
        <v>17</v>
      </c>
      <c r="C10" s="81" t="s">
        <v>110</v>
      </c>
      <c r="D10" s="188"/>
      <c r="E10" s="188"/>
      <c r="F10" s="188"/>
      <c r="G10" s="188">
        <v>300</v>
      </c>
      <c r="H10" s="188"/>
      <c r="I10" s="188">
        <v>34234</v>
      </c>
      <c r="J10" s="188">
        <v>147</v>
      </c>
      <c r="K10" s="188"/>
      <c r="L10" s="188">
        <f>SUM(D10:K10)</f>
        <v>34681</v>
      </c>
      <c r="M10" s="188">
        <v>792</v>
      </c>
      <c r="N10" s="188"/>
      <c r="O10" s="188"/>
      <c r="P10" s="188">
        <f>SUM(M10:O10)</f>
        <v>792</v>
      </c>
      <c r="Q10" s="188"/>
      <c r="R10" s="189">
        <f>L10+P10+Q10</f>
        <v>35473</v>
      </c>
      <c r="S10" s="87"/>
      <c r="T10" s="87"/>
    </row>
    <row r="11" spans="2:22" s="96" customFormat="1" ht="30" customHeight="1">
      <c r="B11" s="83" t="s">
        <v>5</v>
      </c>
      <c r="C11" s="34" t="s">
        <v>111</v>
      </c>
      <c r="D11" s="190"/>
      <c r="E11" s="190"/>
      <c r="F11" s="190"/>
      <c r="G11" s="190">
        <v>5375</v>
      </c>
      <c r="H11" s="190"/>
      <c r="I11" s="190">
        <v>12687</v>
      </c>
      <c r="J11" s="190">
        <v>3173.28</v>
      </c>
      <c r="K11" s="190"/>
      <c r="L11" s="190">
        <f t="shared" ref="L11:L24" si="0">SUM(D11:K11)</f>
        <v>21235.279999999999</v>
      </c>
      <c r="M11" s="190"/>
      <c r="N11" s="190"/>
      <c r="O11" s="190"/>
      <c r="P11" s="190">
        <f t="shared" ref="P11:P24" si="1">SUM(M11:O11)</f>
        <v>0</v>
      </c>
      <c r="Q11" s="190"/>
      <c r="R11" s="191">
        <f t="shared" ref="R11:R24" si="2">L11+P11+Q11</f>
        <v>21235.279999999999</v>
      </c>
      <c r="S11" s="87"/>
      <c r="T11" s="87"/>
    </row>
    <row r="12" spans="2:22" s="96" customFormat="1" ht="30" customHeight="1">
      <c r="B12" s="80" t="s">
        <v>18</v>
      </c>
      <c r="C12" s="81" t="s">
        <v>112</v>
      </c>
      <c r="D12" s="188"/>
      <c r="E12" s="188"/>
      <c r="F12" s="188">
        <v>401</v>
      </c>
      <c r="G12" s="188"/>
      <c r="H12" s="188">
        <v>1657</v>
      </c>
      <c r="I12" s="188">
        <v>52059</v>
      </c>
      <c r="J12" s="188"/>
      <c r="K12" s="188"/>
      <c r="L12" s="188">
        <f t="shared" si="0"/>
        <v>54117</v>
      </c>
      <c r="M12" s="188">
        <v>10182</v>
      </c>
      <c r="N12" s="188">
        <v>3341</v>
      </c>
      <c r="O12" s="188"/>
      <c r="P12" s="188">
        <f t="shared" si="1"/>
        <v>13523</v>
      </c>
      <c r="Q12" s="188"/>
      <c r="R12" s="189">
        <f t="shared" si="2"/>
        <v>67640</v>
      </c>
      <c r="S12" s="87"/>
      <c r="T12" s="87"/>
    </row>
    <row r="13" spans="2:22" s="96" customFormat="1" ht="30" customHeight="1">
      <c r="B13" s="83" t="s">
        <v>19</v>
      </c>
      <c r="C13" s="34" t="s">
        <v>113</v>
      </c>
      <c r="D13" s="190"/>
      <c r="E13" s="190">
        <v>11382</v>
      </c>
      <c r="F13" s="190">
        <v>652</v>
      </c>
      <c r="G13" s="190">
        <v>21187.41</v>
      </c>
      <c r="H13" s="190"/>
      <c r="I13" s="190">
        <v>2440</v>
      </c>
      <c r="J13" s="190"/>
      <c r="K13" s="190"/>
      <c r="L13" s="190">
        <f t="shared" si="0"/>
        <v>35661.410000000003</v>
      </c>
      <c r="M13" s="190"/>
      <c r="N13" s="190">
        <v>6458</v>
      </c>
      <c r="O13" s="190"/>
      <c r="P13" s="190">
        <f t="shared" si="1"/>
        <v>6458</v>
      </c>
      <c r="Q13" s="190"/>
      <c r="R13" s="191">
        <f t="shared" si="2"/>
        <v>42119.41</v>
      </c>
      <c r="S13" s="87"/>
      <c r="T13" s="87"/>
    </row>
    <row r="14" spans="2:22" s="96" customFormat="1" ht="30" customHeight="1">
      <c r="B14" s="80" t="s">
        <v>20</v>
      </c>
      <c r="C14" s="81" t="s">
        <v>7</v>
      </c>
      <c r="D14" s="188"/>
      <c r="E14" s="188"/>
      <c r="F14" s="188"/>
      <c r="G14" s="188">
        <v>289990</v>
      </c>
      <c r="H14" s="188"/>
      <c r="I14" s="188">
        <v>55800</v>
      </c>
      <c r="J14" s="188">
        <v>420</v>
      </c>
      <c r="K14" s="188"/>
      <c r="L14" s="188">
        <f t="shared" si="0"/>
        <v>346210</v>
      </c>
      <c r="M14" s="188">
        <v>191</v>
      </c>
      <c r="N14" s="188">
        <v>14905</v>
      </c>
      <c r="O14" s="188"/>
      <c r="P14" s="188">
        <f t="shared" si="1"/>
        <v>15096</v>
      </c>
      <c r="Q14" s="188"/>
      <c r="R14" s="189">
        <f t="shared" si="2"/>
        <v>361306</v>
      </c>
      <c r="S14" s="87"/>
      <c r="T14" s="87"/>
    </row>
    <row r="15" spans="2:22" s="96" customFormat="1" ht="30" customHeight="1">
      <c r="B15" s="83" t="s">
        <v>11</v>
      </c>
      <c r="C15" s="34" t="s">
        <v>110</v>
      </c>
      <c r="D15" s="190"/>
      <c r="E15" s="190"/>
      <c r="F15" s="190"/>
      <c r="G15" s="190">
        <v>448.07749999999999</v>
      </c>
      <c r="H15" s="190"/>
      <c r="I15" s="190">
        <v>10556.902857142855</v>
      </c>
      <c r="J15" s="190">
        <v>1506.7221428571429</v>
      </c>
      <c r="K15" s="190">
        <v>1275.2974999999999</v>
      </c>
      <c r="L15" s="190">
        <f t="shared" si="0"/>
        <v>13786.999999999998</v>
      </c>
      <c r="M15" s="190"/>
      <c r="N15" s="190"/>
      <c r="O15" s="190"/>
      <c r="P15" s="190">
        <f t="shared" si="1"/>
        <v>0</v>
      </c>
      <c r="Q15" s="190"/>
      <c r="R15" s="191">
        <f t="shared" si="2"/>
        <v>13786.999999999998</v>
      </c>
      <c r="S15" s="87"/>
      <c r="T15" s="87"/>
    </row>
    <row r="16" spans="2:22" s="96" customFormat="1" ht="30" customHeight="1">
      <c r="B16" s="80" t="s">
        <v>21</v>
      </c>
      <c r="C16" s="81" t="s">
        <v>7</v>
      </c>
      <c r="D16" s="188"/>
      <c r="E16" s="188"/>
      <c r="F16" s="188"/>
      <c r="G16" s="188"/>
      <c r="H16" s="188"/>
      <c r="I16" s="188">
        <v>14327</v>
      </c>
      <c r="J16" s="188"/>
      <c r="K16" s="188"/>
      <c r="L16" s="188">
        <f t="shared" si="0"/>
        <v>14327</v>
      </c>
      <c r="M16" s="188">
        <v>585</v>
      </c>
      <c r="N16" s="188"/>
      <c r="O16" s="188"/>
      <c r="P16" s="188">
        <f t="shared" si="1"/>
        <v>585</v>
      </c>
      <c r="Q16" s="188"/>
      <c r="R16" s="189">
        <f t="shared" si="2"/>
        <v>14912</v>
      </c>
      <c r="S16" s="87"/>
      <c r="T16" s="87"/>
    </row>
    <row r="17" spans="1:20" s="96" customFormat="1" ht="30" customHeight="1">
      <c r="B17" s="83" t="s">
        <v>9</v>
      </c>
      <c r="C17" s="34" t="s">
        <v>7</v>
      </c>
      <c r="D17" s="190"/>
      <c r="E17" s="190"/>
      <c r="F17" s="190"/>
      <c r="G17" s="190"/>
      <c r="H17" s="190"/>
      <c r="I17" s="190">
        <v>1906</v>
      </c>
      <c r="J17" s="190">
        <v>389</v>
      </c>
      <c r="K17" s="190"/>
      <c r="L17" s="190">
        <f t="shared" si="0"/>
        <v>2295</v>
      </c>
      <c r="M17" s="190"/>
      <c r="N17" s="190"/>
      <c r="O17" s="190"/>
      <c r="P17" s="190">
        <f t="shared" si="1"/>
        <v>0</v>
      </c>
      <c r="Q17" s="190"/>
      <c r="R17" s="191">
        <f t="shared" si="2"/>
        <v>2295</v>
      </c>
      <c r="S17" s="87"/>
      <c r="T17" s="87"/>
    </row>
    <row r="18" spans="1:20" s="96" customFormat="1" ht="30" customHeight="1">
      <c r="B18" s="80" t="s">
        <v>22</v>
      </c>
      <c r="C18" s="81" t="s">
        <v>114</v>
      </c>
      <c r="D18" s="188">
        <v>3620</v>
      </c>
      <c r="E18" s="188"/>
      <c r="F18" s="188">
        <v>13592.88</v>
      </c>
      <c r="G18" s="188">
        <v>9587.76</v>
      </c>
      <c r="H18" s="188"/>
      <c r="I18" s="188">
        <v>13011.6</v>
      </c>
      <c r="J18" s="188"/>
      <c r="K18" s="188"/>
      <c r="L18" s="188">
        <f t="shared" si="0"/>
        <v>39812.239999999998</v>
      </c>
      <c r="M18" s="188"/>
      <c r="N18" s="188"/>
      <c r="O18" s="188"/>
      <c r="P18" s="188">
        <f t="shared" si="1"/>
        <v>0</v>
      </c>
      <c r="Q18" s="188"/>
      <c r="R18" s="189">
        <f t="shared" si="2"/>
        <v>39812.239999999998</v>
      </c>
      <c r="S18" s="87"/>
      <c r="T18" s="87"/>
    </row>
    <row r="19" spans="1:20" s="96" customFormat="1" ht="30" customHeight="1">
      <c r="B19" s="83" t="s">
        <v>23</v>
      </c>
      <c r="C19" s="34" t="s">
        <v>115</v>
      </c>
      <c r="D19" s="190"/>
      <c r="E19" s="190"/>
      <c r="F19" s="190"/>
      <c r="G19" s="190">
        <v>184</v>
      </c>
      <c r="H19" s="190"/>
      <c r="I19" s="190">
        <v>6122</v>
      </c>
      <c r="J19" s="190">
        <v>9</v>
      </c>
      <c r="K19" s="190"/>
      <c r="L19" s="190">
        <f t="shared" si="0"/>
        <v>6315</v>
      </c>
      <c r="M19" s="190">
        <v>110</v>
      </c>
      <c r="N19" s="190"/>
      <c r="O19" s="190"/>
      <c r="P19" s="190">
        <f t="shared" si="1"/>
        <v>110</v>
      </c>
      <c r="Q19" s="190"/>
      <c r="R19" s="191">
        <f t="shared" si="2"/>
        <v>6425</v>
      </c>
      <c r="S19" s="87"/>
      <c r="T19" s="87"/>
    </row>
    <row r="20" spans="1:20" s="96" customFormat="1" ht="30" customHeight="1">
      <c r="B20" s="80" t="s">
        <v>24</v>
      </c>
      <c r="C20" s="81" t="s">
        <v>110</v>
      </c>
      <c r="D20" s="188"/>
      <c r="E20" s="188"/>
      <c r="F20" s="188"/>
      <c r="G20" s="188">
        <v>806</v>
      </c>
      <c r="H20" s="188"/>
      <c r="I20" s="188">
        <v>22179.47385229541</v>
      </c>
      <c r="J20" s="188">
        <v>609.52614770459081</v>
      </c>
      <c r="K20" s="188"/>
      <c r="L20" s="188">
        <f t="shared" si="0"/>
        <v>23595</v>
      </c>
      <c r="M20" s="188">
        <v>792</v>
      </c>
      <c r="N20" s="188"/>
      <c r="O20" s="188"/>
      <c r="P20" s="188">
        <f t="shared" si="1"/>
        <v>792</v>
      </c>
      <c r="Q20" s="188"/>
      <c r="R20" s="189">
        <f t="shared" si="2"/>
        <v>24387</v>
      </c>
      <c r="S20" s="87"/>
      <c r="T20" s="87"/>
    </row>
    <row r="21" spans="1:20" s="96" customFormat="1" ht="30" customHeight="1">
      <c r="B21" s="83" t="s">
        <v>25</v>
      </c>
      <c r="C21" s="34" t="s">
        <v>110</v>
      </c>
      <c r="D21" s="190"/>
      <c r="E21" s="190"/>
      <c r="F21" s="190">
        <v>26000</v>
      </c>
      <c r="G21" s="190">
        <v>2706</v>
      </c>
      <c r="H21" s="190"/>
      <c r="I21" s="190">
        <v>95000</v>
      </c>
      <c r="J21" s="190"/>
      <c r="K21" s="190"/>
      <c r="L21" s="190">
        <f t="shared" si="0"/>
        <v>123706</v>
      </c>
      <c r="M21" s="190">
        <v>1864</v>
      </c>
      <c r="N21" s="190">
        <v>1921</v>
      </c>
      <c r="O21" s="190"/>
      <c r="P21" s="190">
        <f t="shared" si="1"/>
        <v>3785</v>
      </c>
      <c r="Q21" s="190">
        <v>600</v>
      </c>
      <c r="R21" s="191">
        <f t="shared" si="2"/>
        <v>128091</v>
      </c>
      <c r="S21" s="87"/>
      <c r="T21" s="87"/>
    </row>
    <row r="22" spans="1:20" s="96" customFormat="1" ht="30" customHeight="1">
      <c r="B22" s="80" t="s">
        <v>26</v>
      </c>
      <c r="C22" s="81" t="s">
        <v>116</v>
      </c>
      <c r="D22" s="188"/>
      <c r="E22" s="188"/>
      <c r="F22" s="188"/>
      <c r="G22" s="188"/>
      <c r="H22" s="188"/>
      <c r="I22" s="188">
        <v>2550</v>
      </c>
      <c r="J22" s="188"/>
      <c r="K22" s="188"/>
      <c r="L22" s="188">
        <f t="shared" si="0"/>
        <v>2550</v>
      </c>
      <c r="M22" s="188">
        <v>17</v>
      </c>
      <c r="N22" s="188"/>
      <c r="O22" s="188"/>
      <c r="P22" s="188">
        <f t="shared" si="1"/>
        <v>17</v>
      </c>
      <c r="Q22" s="188"/>
      <c r="R22" s="189">
        <f t="shared" si="2"/>
        <v>2567</v>
      </c>
      <c r="S22" s="87"/>
      <c r="T22" s="87"/>
    </row>
    <row r="23" spans="1:20" s="96" customFormat="1" ht="30" customHeight="1">
      <c r="B23" s="83" t="s">
        <v>13</v>
      </c>
      <c r="C23" s="34" t="s">
        <v>117</v>
      </c>
      <c r="D23" s="190">
        <v>10736</v>
      </c>
      <c r="E23" s="190"/>
      <c r="F23" s="190"/>
      <c r="G23" s="190"/>
      <c r="H23" s="190"/>
      <c r="I23" s="190">
        <v>11462</v>
      </c>
      <c r="J23" s="190">
        <v>2171</v>
      </c>
      <c r="K23" s="190"/>
      <c r="L23" s="190">
        <f t="shared" si="0"/>
        <v>24369</v>
      </c>
      <c r="M23" s="190"/>
      <c r="N23" s="190">
        <v>2721</v>
      </c>
      <c r="O23" s="190"/>
      <c r="P23" s="190">
        <f t="shared" si="1"/>
        <v>2721</v>
      </c>
      <c r="Q23" s="190"/>
      <c r="R23" s="191">
        <f t="shared" si="2"/>
        <v>27090</v>
      </c>
      <c r="S23" s="87"/>
      <c r="T23" s="87"/>
    </row>
    <row r="24" spans="1:20" s="96" customFormat="1" ht="30" customHeight="1">
      <c r="B24" s="80" t="s">
        <v>27</v>
      </c>
      <c r="C24" s="81" t="s">
        <v>110</v>
      </c>
      <c r="D24" s="188"/>
      <c r="E24" s="188"/>
      <c r="F24" s="188"/>
      <c r="G24" s="188">
        <v>39649.157783132527</v>
      </c>
      <c r="H24" s="188"/>
      <c r="I24" s="188">
        <v>66155.266698795182</v>
      </c>
      <c r="J24" s="188">
        <v>2493.460048192771</v>
      </c>
      <c r="K24" s="188">
        <v>398.11546987951806</v>
      </c>
      <c r="L24" s="188">
        <f t="shared" si="0"/>
        <v>108696</v>
      </c>
      <c r="M24" s="188">
        <v>5920</v>
      </c>
      <c r="N24" s="188">
        <v>7417</v>
      </c>
      <c r="O24" s="188"/>
      <c r="P24" s="188">
        <f t="shared" si="1"/>
        <v>13337</v>
      </c>
      <c r="Q24" s="188"/>
      <c r="R24" s="189">
        <f t="shared" si="2"/>
        <v>122033</v>
      </c>
      <c r="S24" s="87"/>
      <c r="T24" s="87"/>
    </row>
    <row r="25" spans="1:20" s="96" customFormat="1" ht="30" customHeight="1">
      <c r="B25" s="363" t="s">
        <v>68</v>
      </c>
      <c r="C25" s="363"/>
      <c r="D25" s="259">
        <f>SUM(D10:D24)</f>
        <v>14356</v>
      </c>
      <c r="E25" s="259">
        <f t="shared" ref="E25:Q25" si="3">SUM(E10:E24)</f>
        <v>11382</v>
      </c>
      <c r="F25" s="259">
        <f t="shared" si="3"/>
        <v>40645.879999999997</v>
      </c>
      <c r="G25" s="259">
        <f t="shared" si="3"/>
        <v>370233.40528313251</v>
      </c>
      <c r="H25" s="259">
        <f t="shared" si="3"/>
        <v>1657</v>
      </c>
      <c r="I25" s="259">
        <f t="shared" si="3"/>
        <v>400490.24340823345</v>
      </c>
      <c r="J25" s="259">
        <f t="shared" si="3"/>
        <v>10918.988338754505</v>
      </c>
      <c r="K25" s="259">
        <f t="shared" si="3"/>
        <v>1673.412969879518</v>
      </c>
      <c r="L25" s="259">
        <f t="shared" si="3"/>
        <v>851356.93</v>
      </c>
      <c r="M25" s="259">
        <f t="shared" si="3"/>
        <v>20453</v>
      </c>
      <c r="N25" s="259">
        <f t="shared" si="3"/>
        <v>36763</v>
      </c>
      <c r="O25" s="259">
        <f t="shared" si="3"/>
        <v>0</v>
      </c>
      <c r="P25" s="259">
        <f t="shared" si="3"/>
        <v>57216</v>
      </c>
      <c r="Q25" s="259">
        <f t="shared" si="3"/>
        <v>600</v>
      </c>
      <c r="R25" s="259">
        <f>SUM(R10:R24)</f>
        <v>909172.92999999993</v>
      </c>
      <c r="S25" s="87"/>
      <c r="T25" s="87"/>
    </row>
    <row r="26" spans="1:20" ht="30" customHeight="1">
      <c r="A26" s="9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</row>
    <row r="27" spans="1:20" ht="30" customHeight="1">
      <c r="A27" s="96"/>
      <c r="B27" s="350" t="s">
        <v>259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87"/>
      <c r="T27" s="87"/>
    </row>
    <row r="28" spans="1:20" s="96" customFormat="1" ht="30" customHeight="1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</row>
    <row r="29" spans="1:20" s="290" customFormat="1" ht="30.75" customHeight="1">
      <c r="B29" s="289" t="s">
        <v>260</v>
      </c>
      <c r="C29" s="289"/>
      <c r="D29" s="289"/>
      <c r="E29" s="289"/>
      <c r="F29" s="289"/>
      <c r="G29" s="289"/>
      <c r="Q29" s="345" t="s">
        <v>264</v>
      </c>
      <c r="R29" s="345"/>
    </row>
    <row r="30" spans="1:20" s="16" customFormat="1" ht="31" customHeight="1">
      <c r="B30" s="237"/>
    </row>
    <row r="31" spans="1:20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20" s="96" customFormat="1" ht="30" customHeight="1">
      <c r="A32" s="43"/>
    </row>
    <row r="33" spans="1:20" ht="30" customHeight="1">
      <c r="A33" s="44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</row>
    <row r="34" spans="1:20" ht="30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</row>
    <row r="35" spans="1:20" ht="30" customHeight="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ht="30" customHeight="1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</row>
    <row r="37" spans="1:20" ht="30" customHeight="1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20" ht="30" customHeight="1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</row>
    <row r="39" spans="1:20" ht="30" customHeight="1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ht="30" customHeight="1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ht="30" customHeight="1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ht="30" customHeight="1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</sheetData>
  <mergeCells count="13">
    <mergeCell ref="B31:R31"/>
    <mergeCell ref="R8:R9"/>
    <mergeCell ref="B25:C25"/>
    <mergeCell ref="C8:C9"/>
    <mergeCell ref="B8:B9"/>
    <mergeCell ref="D8:L8"/>
    <mergeCell ref="M8:P8"/>
    <mergeCell ref="Q8:Q9"/>
    <mergeCell ref="B27:R27"/>
    <mergeCell ref="B5:R5"/>
    <mergeCell ref="B6:R6"/>
    <mergeCell ref="P2:R2"/>
    <mergeCell ref="Q29:R29"/>
  </mergeCells>
  <phoneticPr fontId="0" type="noConversion"/>
  <hyperlinks>
    <hyperlink ref="B31" location="Índice!A1" display="Volver al índice"/>
    <hyperlink ref="Q29" location="'7.b'!A1" display="Siguiente   "/>
    <hyperlink ref="B29" location="'6.d'!A1" display="  Atrás "/>
    <hyperlink ref="R29" location="'7.b'!A1" display="'7.b'!A1"/>
  </hyperlinks>
  <pageMargins left="0.70000000000000007" right="0.70000000000000007" top="1.54" bottom="0.75000000000000011" header="0.30000000000000004" footer="0.30000000000000004"/>
  <pageSetup paperSize="9" scale="4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3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4.33203125" style="15" customWidth="1"/>
    <col min="3" max="3" width="17.1640625" style="15" customWidth="1"/>
    <col min="4" max="4" width="18.6640625" style="15" customWidth="1"/>
    <col min="5" max="5" width="12.83203125" style="15"/>
    <col min="6" max="6" width="19" style="15" customWidth="1"/>
    <col min="7" max="8" width="12.83203125" style="15"/>
    <col min="9" max="9" width="20.83203125" style="15" customWidth="1"/>
    <col min="10" max="10" width="22.33203125" style="15" customWidth="1"/>
    <col min="11" max="11" width="24.1640625" style="15" customWidth="1"/>
    <col min="12" max="16384" width="12.83203125" style="15"/>
  </cols>
  <sheetData>
    <row r="1" spans="2:23" s="37" customFormat="1" ht="30.75" customHeight="1"/>
    <row r="2" spans="2:23" s="37" customFormat="1" ht="62" customHeight="1">
      <c r="D2" s="38"/>
      <c r="F2" s="39"/>
      <c r="H2" s="40"/>
      <c r="I2" s="40"/>
      <c r="P2" s="328" t="s">
        <v>314</v>
      </c>
      <c r="Q2" s="328"/>
      <c r="R2" s="328"/>
    </row>
    <row r="3" spans="2:23" s="37" customFormat="1" ht="30.75" customHeight="1">
      <c r="C3" s="41"/>
      <c r="D3" s="41"/>
      <c r="E3" s="41"/>
      <c r="J3" s="42"/>
      <c r="K3" s="42"/>
      <c r="L3" s="42"/>
      <c r="M3" s="42"/>
    </row>
    <row r="4" spans="2:23" s="16" customFormat="1" ht="30" customHeight="1"/>
    <row r="5" spans="2:23" s="303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294"/>
    </row>
    <row r="6" spans="2:23" s="288" customFormat="1" ht="30" customHeight="1">
      <c r="B6" s="338" t="s">
        <v>299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286"/>
      <c r="T6" s="287"/>
      <c r="U6" s="287"/>
      <c r="V6" s="287"/>
      <c r="W6" s="287"/>
    </row>
    <row r="7" spans="2:23" ht="30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2:23" ht="30" customHeight="1"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/>
      <c r="M8" s="355" t="s">
        <v>29</v>
      </c>
      <c r="N8" s="355"/>
      <c r="O8" s="355"/>
      <c r="P8" s="355"/>
      <c r="Q8" s="355" t="s">
        <v>95</v>
      </c>
      <c r="R8" s="355" t="s">
        <v>28</v>
      </c>
      <c r="S8" s="87"/>
      <c r="T8" s="87"/>
      <c r="U8" s="87"/>
    </row>
    <row r="9" spans="2:23" ht="30" customHeight="1"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102</v>
      </c>
      <c r="M9" s="262" t="s">
        <v>98</v>
      </c>
      <c r="N9" s="262" t="s">
        <v>137</v>
      </c>
      <c r="O9" s="262" t="s">
        <v>148</v>
      </c>
      <c r="P9" s="262" t="s">
        <v>102</v>
      </c>
      <c r="Q9" s="355"/>
      <c r="R9" s="355"/>
      <c r="S9" s="87"/>
      <c r="T9" s="87"/>
      <c r="U9" s="87"/>
    </row>
    <row r="10" spans="2:23" ht="30" customHeight="1">
      <c r="B10" s="80" t="s">
        <v>17</v>
      </c>
      <c r="C10" s="81" t="s">
        <v>110</v>
      </c>
      <c r="D10" s="183">
        <f>'7.a'!D10/'7.a'!$R$10</f>
        <v>0</v>
      </c>
      <c r="E10" s="183">
        <f>'7.a'!E10/'7.a'!$R$10</f>
        <v>0</v>
      </c>
      <c r="F10" s="183">
        <f>'7.a'!F10/'7.a'!$R$10</f>
        <v>0</v>
      </c>
      <c r="G10" s="183">
        <f>'7.a'!G10/'7.a'!$R$10</f>
        <v>8.4571364136103513E-3</v>
      </c>
      <c r="H10" s="183">
        <f>'7.a'!H10/'7.a'!$R$10</f>
        <v>0</v>
      </c>
      <c r="I10" s="183">
        <f>'7.a'!I10/'7.a'!$R$10</f>
        <v>0.96507202661178926</v>
      </c>
      <c r="J10" s="183">
        <f>'7.a'!J10/'7.a'!$R$10</f>
        <v>4.1439968426690722E-3</v>
      </c>
      <c r="K10" s="183">
        <f>'7.a'!K10/'7.a'!$R$10</f>
        <v>0</v>
      </c>
      <c r="L10" s="183">
        <f>'7.a'!L10/'7.a'!$R$10</f>
        <v>0.97767315986806869</v>
      </c>
      <c r="M10" s="183">
        <f>'7.a'!M10/'7.a'!$R$10</f>
        <v>2.2326840131931328E-2</v>
      </c>
      <c r="N10" s="183">
        <f>'7.a'!N10/'7.a'!$R$10</f>
        <v>0</v>
      </c>
      <c r="O10" s="183">
        <f>'7.a'!O10/'7.a'!$R$10</f>
        <v>0</v>
      </c>
      <c r="P10" s="183">
        <f>'7.a'!P10/'7.a'!$R$10</f>
        <v>2.2326840131931328E-2</v>
      </c>
      <c r="Q10" s="183">
        <f>'7.a'!Q10/'7.a'!$R$10</f>
        <v>0</v>
      </c>
      <c r="R10" s="184">
        <f>SUM(Q10+P10+L10)</f>
        <v>1</v>
      </c>
      <c r="S10" s="87"/>
      <c r="T10" s="87"/>
      <c r="U10" s="87"/>
    </row>
    <row r="11" spans="2:23" ht="30" customHeight="1">
      <c r="B11" s="83" t="s">
        <v>5</v>
      </c>
      <c r="C11" s="34" t="s">
        <v>111</v>
      </c>
      <c r="D11" s="185">
        <f>'7.a'!D11/'7.a'!$R11</f>
        <v>0</v>
      </c>
      <c r="E11" s="185">
        <f>'7.a'!E11/'7.a'!$R11</f>
        <v>0</v>
      </c>
      <c r="F11" s="185">
        <f>'7.a'!F11/'7.a'!$R11</f>
        <v>0</v>
      </c>
      <c r="G11" s="185">
        <f>'7.a'!G11/'7.a'!$R11</f>
        <v>0.25311651176721006</v>
      </c>
      <c r="H11" s="185">
        <f>'7.a'!H11/'7.a'!$R11</f>
        <v>0</v>
      </c>
      <c r="I11" s="185">
        <f>'7.a'!I11/'7.a'!$R11</f>
        <v>0.59744915065871518</v>
      </c>
      <c r="J11" s="185">
        <f>'7.a'!J11/'7.a'!$R11</f>
        <v>0.14943433757407487</v>
      </c>
      <c r="K11" s="185">
        <f>'7.a'!K11/'7.a'!$R11</f>
        <v>0</v>
      </c>
      <c r="L11" s="185">
        <f>'7.a'!L11/'7.a'!$R11</f>
        <v>1</v>
      </c>
      <c r="M11" s="185">
        <f>'7.a'!M11/'7.a'!$R11</f>
        <v>0</v>
      </c>
      <c r="N11" s="185">
        <f>'7.a'!N11/'7.a'!$R11</f>
        <v>0</v>
      </c>
      <c r="O11" s="185">
        <f>'7.a'!O11/'7.a'!$R11</f>
        <v>0</v>
      </c>
      <c r="P11" s="185">
        <f>'7.a'!P11/'7.a'!$R11</f>
        <v>0</v>
      </c>
      <c r="Q11" s="185">
        <f>'7.a'!Q11/'7.a'!$R11</f>
        <v>0</v>
      </c>
      <c r="R11" s="186">
        <f t="shared" ref="R11:R25" si="0">SUM(Q11+P11+L11)</f>
        <v>1</v>
      </c>
      <c r="S11" s="87"/>
      <c r="T11" s="87"/>
      <c r="U11" s="87"/>
    </row>
    <row r="12" spans="2:23" ht="30" customHeight="1">
      <c r="B12" s="80" t="s">
        <v>18</v>
      </c>
      <c r="C12" s="81" t="s">
        <v>112</v>
      </c>
      <c r="D12" s="183">
        <f>'7.a'!D12/'7.a'!$R12</f>
        <v>0</v>
      </c>
      <c r="E12" s="183">
        <f>'7.a'!E12/'7.a'!$R12</f>
        <v>0</v>
      </c>
      <c r="F12" s="183">
        <f>'7.a'!F12/'7.a'!$R12</f>
        <v>5.9284447072738026E-3</v>
      </c>
      <c r="G12" s="183">
        <f>'7.a'!G12/'7.a'!$R12</f>
        <v>0</v>
      </c>
      <c r="H12" s="183">
        <f>'7.a'!H12/'7.a'!$R12</f>
        <v>2.4497338852749854E-2</v>
      </c>
      <c r="I12" s="183">
        <f>'7.a'!I12/'7.a'!$R12</f>
        <v>0.76964813719692493</v>
      </c>
      <c r="J12" s="183">
        <f>'7.a'!J12/'7.a'!$R12</f>
        <v>0</v>
      </c>
      <c r="K12" s="183">
        <f>'7.a'!K12/'7.a'!$R12</f>
        <v>0</v>
      </c>
      <c r="L12" s="183">
        <f>'7.a'!L12/'7.a'!$R12</f>
        <v>0.8000739207569485</v>
      </c>
      <c r="M12" s="183">
        <f>'7.a'!M12/'7.a'!$R12</f>
        <v>0.15053222945002956</v>
      </c>
      <c r="N12" s="183">
        <f>'7.a'!N12/'7.a'!$R12</f>
        <v>4.9393849793021881E-2</v>
      </c>
      <c r="O12" s="183">
        <f>'7.a'!O12/'7.a'!$R12</f>
        <v>0</v>
      </c>
      <c r="P12" s="183">
        <f>'7.a'!P12/'7.a'!$R12</f>
        <v>0.19992607924305145</v>
      </c>
      <c r="Q12" s="183">
        <f>'7.a'!Q12/'7.a'!$R12</f>
        <v>0</v>
      </c>
      <c r="R12" s="184">
        <f t="shared" si="0"/>
        <v>1</v>
      </c>
      <c r="S12" s="87"/>
      <c r="T12" s="87"/>
      <c r="U12" s="87"/>
    </row>
    <row r="13" spans="2:23" ht="30" customHeight="1">
      <c r="B13" s="83" t="s">
        <v>19</v>
      </c>
      <c r="C13" s="34" t="s">
        <v>113</v>
      </c>
      <c r="D13" s="185">
        <f>'7.a'!D13/'7.a'!$R13</f>
        <v>0</v>
      </c>
      <c r="E13" s="185">
        <f>'7.a'!E13/'7.a'!$R13</f>
        <v>0.27023170552483994</v>
      </c>
      <c r="F13" s="185">
        <f>'7.a'!F13/'7.a'!$R13</f>
        <v>1.5479798981039856E-2</v>
      </c>
      <c r="G13" s="185">
        <f>'7.a'!G13/'7.a'!$R13</f>
        <v>0.50303197504428476</v>
      </c>
      <c r="H13" s="185">
        <f>'7.a'!H13/'7.a'!$R13</f>
        <v>0</v>
      </c>
      <c r="I13" s="185">
        <f>'7.a'!I13/'7.a'!$R13</f>
        <v>5.7930536064014188E-2</v>
      </c>
      <c r="J13" s="185">
        <f>'7.a'!J13/'7.a'!$R13</f>
        <v>0</v>
      </c>
      <c r="K13" s="185">
        <f>'7.a'!K13/'7.a'!$R13</f>
        <v>0</v>
      </c>
      <c r="L13" s="185">
        <f>'7.a'!L13/'7.a'!$R13</f>
        <v>0.84667401561417888</v>
      </c>
      <c r="M13" s="185">
        <f>'7.a'!M13/'7.a'!$R13</f>
        <v>0</v>
      </c>
      <c r="N13" s="185">
        <f>'7.a'!N13/'7.a'!$R13</f>
        <v>0.15332598438582115</v>
      </c>
      <c r="O13" s="185">
        <f>'7.a'!O13/'7.a'!$R13</f>
        <v>0</v>
      </c>
      <c r="P13" s="185">
        <f>'7.a'!P13/'7.a'!$R13</f>
        <v>0.15332598438582115</v>
      </c>
      <c r="Q13" s="185">
        <f>'7.a'!Q13/'7.a'!$R13</f>
        <v>0</v>
      </c>
      <c r="R13" s="186">
        <f t="shared" si="0"/>
        <v>1</v>
      </c>
      <c r="S13" s="87"/>
      <c r="T13" s="87"/>
      <c r="U13" s="87"/>
    </row>
    <row r="14" spans="2:23" ht="30" customHeight="1">
      <c r="B14" s="80" t="s">
        <v>20</v>
      </c>
      <c r="C14" s="81" t="s">
        <v>7</v>
      </c>
      <c r="D14" s="183">
        <f>'7.a'!D14/'7.a'!$R14</f>
        <v>0</v>
      </c>
      <c r="E14" s="183">
        <f>'7.a'!E14/'7.a'!$R14</f>
        <v>0</v>
      </c>
      <c r="F14" s="183">
        <f>'7.a'!F14/'7.a'!$R14</f>
        <v>0</v>
      </c>
      <c r="G14" s="183">
        <f>'7.a'!G14/'7.a'!$R14</f>
        <v>0.8026160650528914</v>
      </c>
      <c r="H14" s="183">
        <f>'7.a'!H14/'7.a'!$R14</f>
        <v>0</v>
      </c>
      <c r="I14" s="183">
        <f>'7.a'!I14/'7.a'!$R14</f>
        <v>0.15443972699041811</v>
      </c>
      <c r="J14" s="183">
        <f>'7.a'!J14/'7.a'!$R14</f>
        <v>1.1624495579923943E-3</v>
      </c>
      <c r="K14" s="183">
        <f>'7.a'!K14/'7.a'!$R14</f>
        <v>0</v>
      </c>
      <c r="L14" s="183">
        <f>'7.a'!L14/'7.a'!$R14</f>
        <v>0.95821824160130198</v>
      </c>
      <c r="M14" s="183">
        <f>'7.a'!M14/'7.a'!$R14</f>
        <v>5.286377751822555E-4</v>
      </c>
      <c r="N14" s="183">
        <f>'7.a'!N14/'7.a'!$R14</f>
        <v>4.1253120623515799E-2</v>
      </c>
      <c r="O14" s="183">
        <f>'7.a'!O14/'7.a'!$R14</f>
        <v>0</v>
      </c>
      <c r="P14" s="183">
        <f>'7.a'!P14/'7.a'!$R14</f>
        <v>4.1781758398698056E-2</v>
      </c>
      <c r="Q14" s="183">
        <f>'7.a'!Q14/'7.a'!$R14</f>
        <v>0</v>
      </c>
      <c r="R14" s="184">
        <f t="shared" si="0"/>
        <v>1</v>
      </c>
      <c r="S14" s="87"/>
      <c r="T14" s="87"/>
      <c r="U14" s="87"/>
    </row>
    <row r="15" spans="2:23" ht="30" customHeight="1">
      <c r="B15" s="83" t="s">
        <v>11</v>
      </c>
      <c r="C15" s="34" t="s">
        <v>110</v>
      </c>
      <c r="D15" s="185">
        <f>'7.a'!D15/'7.a'!$R15</f>
        <v>0</v>
      </c>
      <c r="E15" s="185">
        <f>'7.a'!E15/'7.a'!$R15</f>
        <v>0</v>
      </c>
      <c r="F15" s="185">
        <f>'7.a'!F15/'7.a'!$R15</f>
        <v>0</v>
      </c>
      <c r="G15" s="185">
        <f>'7.a'!G15/'7.a'!$R15</f>
        <v>3.2500000000000001E-2</v>
      </c>
      <c r="H15" s="185">
        <f>'7.a'!H15/'7.a'!$R15</f>
        <v>0</v>
      </c>
      <c r="I15" s="185">
        <f>'7.a'!I15/'7.a'!$R15</f>
        <v>0.76571428571428568</v>
      </c>
      <c r="J15" s="185">
        <f>'7.a'!J15/'7.a'!$R15</f>
        <v>0.10928571428571431</v>
      </c>
      <c r="K15" s="185">
        <f>'7.a'!K15/'7.a'!$R15</f>
        <v>9.2499999999999999E-2</v>
      </c>
      <c r="L15" s="185">
        <f>'7.a'!L15/'7.a'!$R15</f>
        <v>1</v>
      </c>
      <c r="M15" s="185">
        <f>'7.a'!M15/'7.a'!$R15</f>
        <v>0</v>
      </c>
      <c r="N15" s="185">
        <f>'7.a'!N15/'7.a'!$R15</f>
        <v>0</v>
      </c>
      <c r="O15" s="185">
        <f>'7.a'!O15/'7.a'!$R15</f>
        <v>0</v>
      </c>
      <c r="P15" s="185">
        <f>'7.a'!P15/'7.a'!$R15</f>
        <v>0</v>
      </c>
      <c r="Q15" s="185">
        <f>'7.a'!Q15/'7.a'!$R15</f>
        <v>0</v>
      </c>
      <c r="R15" s="186">
        <f t="shared" si="0"/>
        <v>1</v>
      </c>
      <c r="S15" s="87"/>
      <c r="T15" s="87"/>
      <c r="U15" s="87"/>
    </row>
    <row r="16" spans="2:23" ht="30" customHeight="1">
      <c r="B16" s="80" t="s">
        <v>21</v>
      </c>
      <c r="C16" s="81" t="s">
        <v>7</v>
      </c>
      <c r="D16" s="183">
        <f>'7.a'!D16/'7.a'!$R16</f>
        <v>0</v>
      </c>
      <c r="E16" s="183">
        <f>'7.a'!E16/'7.a'!$R16</f>
        <v>0</v>
      </c>
      <c r="F16" s="183">
        <f>'7.a'!F16/'7.a'!$R16</f>
        <v>0</v>
      </c>
      <c r="G16" s="183">
        <f>'7.a'!G16/'7.a'!$R16</f>
        <v>0</v>
      </c>
      <c r="H16" s="183">
        <f>'7.a'!H16/'7.a'!$R16</f>
        <v>0</v>
      </c>
      <c r="I16" s="183">
        <f>'7.a'!I16/'7.a'!$R16</f>
        <v>0.96076984978540769</v>
      </c>
      <c r="J16" s="183">
        <f>'7.a'!J16/'7.a'!$R16</f>
        <v>0</v>
      </c>
      <c r="K16" s="183">
        <f>'7.a'!K16/'7.a'!$R16</f>
        <v>0</v>
      </c>
      <c r="L16" s="183">
        <f>'7.a'!L16/'7.a'!$R16</f>
        <v>0.96076984978540769</v>
      </c>
      <c r="M16" s="183">
        <f>'7.a'!M16/'7.a'!$R16</f>
        <v>3.9230150214592273E-2</v>
      </c>
      <c r="N16" s="183">
        <f>'7.a'!N16/'7.a'!$R16</f>
        <v>0</v>
      </c>
      <c r="O16" s="183">
        <f>'7.a'!O16/'7.a'!$R16</f>
        <v>0</v>
      </c>
      <c r="P16" s="183">
        <f>'7.a'!P16/'7.a'!$R16</f>
        <v>3.9230150214592273E-2</v>
      </c>
      <c r="Q16" s="183">
        <f>'7.a'!Q16/'7.a'!$R16</f>
        <v>0</v>
      </c>
      <c r="R16" s="184">
        <f t="shared" si="0"/>
        <v>1</v>
      </c>
      <c r="S16" s="87"/>
      <c r="T16" s="87"/>
      <c r="U16" s="87"/>
    </row>
    <row r="17" spans="1:21" ht="30" customHeight="1">
      <c r="B17" s="83" t="s">
        <v>9</v>
      </c>
      <c r="C17" s="34" t="s">
        <v>7</v>
      </c>
      <c r="D17" s="185">
        <f>'7.a'!D17/'7.a'!$R17</f>
        <v>0</v>
      </c>
      <c r="E17" s="185">
        <f>'7.a'!E17/'7.a'!$R17</f>
        <v>0</v>
      </c>
      <c r="F17" s="185">
        <f>'7.a'!F17/'7.a'!$R17</f>
        <v>0</v>
      </c>
      <c r="G17" s="185">
        <f>'7.a'!G17/'7.a'!$R17</f>
        <v>0</v>
      </c>
      <c r="H17" s="185">
        <f>'7.a'!H17/'7.a'!$R17</f>
        <v>0</v>
      </c>
      <c r="I17" s="185">
        <f>'7.a'!I17/'7.a'!$R17</f>
        <v>0.83050108932461875</v>
      </c>
      <c r="J17" s="185">
        <f>'7.a'!J17/'7.a'!$R17</f>
        <v>0.16949891067538125</v>
      </c>
      <c r="K17" s="185">
        <f>'7.a'!K17/'7.a'!$R17</f>
        <v>0</v>
      </c>
      <c r="L17" s="185">
        <f>'7.a'!L17/'7.a'!$R17</f>
        <v>1</v>
      </c>
      <c r="M17" s="185">
        <f>'7.a'!M17/'7.a'!$R17</f>
        <v>0</v>
      </c>
      <c r="N17" s="185">
        <f>'7.a'!N17/'7.a'!$R17</f>
        <v>0</v>
      </c>
      <c r="O17" s="185">
        <f>'7.a'!O17/'7.a'!$R17</f>
        <v>0</v>
      </c>
      <c r="P17" s="185">
        <f>'7.a'!P17/'7.a'!$R17</f>
        <v>0</v>
      </c>
      <c r="Q17" s="185">
        <f>'7.a'!Q17/'7.a'!$R17</f>
        <v>0</v>
      </c>
      <c r="R17" s="186">
        <f t="shared" si="0"/>
        <v>1</v>
      </c>
      <c r="S17" s="87"/>
      <c r="T17" s="87"/>
      <c r="U17" s="87"/>
    </row>
    <row r="18" spans="1:21" ht="30" customHeight="1">
      <c r="B18" s="80" t="s">
        <v>22</v>
      </c>
      <c r="C18" s="81" t="s">
        <v>114</v>
      </c>
      <c r="D18" s="183">
        <f>'7.a'!D18/'7.a'!$R18</f>
        <v>9.0926810448244064E-2</v>
      </c>
      <c r="E18" s="183">
        <f>'7.a'!E18/'7.a'!$R18</f>
        <v>0</v>
      </c>
      <c r="F18" s="183">
        <f>'7.a'!F18/'7.a'!$R18</f>
        <v>0.34142464729439992</v>
      </c>
      <c r="G18" s="183">
        <f>'7.a'!G18/'7.a'!$R18</f>
        <v>0.24082442987382777</v>
      </c>
      <c r="H18" s="183">
        <f>'7.a'!H18/'7.a'!$R18</f>
        <v>0</v>
      </c>
      <c r="I18" s="183">
        <f>'7.a'!I18/'7.a'!$R18</f>
        <v>0.32682411238352832</v>
      </c>
      <c r="J18" s="183">
        <f>'7.a'!J18/'7.a'!$R18</f>
        <v>0</v>
      </c>
      <c r="K18" s="183">
        <f>'7.a'!K18/'7.a'!$R18</f>
        <v>0</v>
      </c>
      <c r="L18" s="183">
        <f>'7.a'!L18/'7.a'!$R18</f>
        <v>1</v>
      </c>
      <c r="M18" s="183">
        <f>'7.a'!M18/'7.a'!$R18</f>
        <v>0</v>
      </c>
      <c r="N18" s="183">
        <f>'7.a'!N18/'7.a'!$R18</f>
        <v>0</v>
      </c>
      <c r="O18" s="183">
        <f>'7.a'!O18/'7.a'!$R18</f>
        <v>0</v>
      </c>
      <c r="P18" s="183">
        <f>'7.a'!P18/'7.a'!$R18</f>
        <v>0</v>
      </c>
      <c r="Q18" s="183">
        <f>'7.a'!Q18/'7.a'!$R18</f>
        <v>0</v>
      </c>
      <c r="R18" s="184">
        <f t="shared" si="0"/>
        <v>1</v>
      </c>
      <c r="S18" s="87"/>
      <c r="T18" s="87"/>
      <c r="U18" s="87"/>
    </row>
    <row r="19" spans="1:21" ht="30" customHeight="1">
      <c r="B19" s="83" t="s">
        <v>23</v>
      </c>
      <c r="C19" s="34" t="s">
        <v>115</v>
      </c>
      <c r="D19" s="185">
        <f>'7.a'!D19/'7.a'!$R19</f>
        <v>0</v>
      </c>
      <c r="E19" s="185">
        <f>'7.a'!E19/'7.a'!$R19</f>
        <v>0</v>
      </c>
      <c r="F19" s="185">
        <f>'7.a'!F19/'7.a'!$R19</f>
        <v>0</v>
      </c>
      <c r="G19" s="185">
        <f>'7.a'!G19/'7.a'!$R19</f>
        <v>2.8638132295719845E-2</v>
      </c>
      <c r="H19" s="185">
        <f>'7.a'!H19/'7.a'!$R19</f>
        <v>0</v>
      </c>
      <c r="I19" s="185">
        <f>'7.a'!I19/'7.a'!$R19</f>
        <v>0.95284046692607005</v>
      </c>
      <c r="J19" s="185">
        <f>'7.a'!J19/'7.a'!$R19</f>
        <v>1.4007782101167316E-3</v>
      </c>
      <c r="K19" s="185">
        <f>'7.a'!K19/'7.a'!$R19</f>
        <v>0</v>
      </c>
      <c r="L19" s="185">
        <f>'7.a'!L19/'7.a'!$R19</f>
        <v>0.98287937743190656</v>
      </c>
      <c r="M19" s="185">
        <f>'7.a'!M19/'7.a'!$R19</f>
        <v>1.7120622568093387E-2</v>
      </c>
      <c r="N19" s="185">
        <f>'7.a'!N19/'7.a'!$R19</f>
        <v>0</v>
      </c>
      <c r="O19" s="185">
        <f>'7.a'!O19/'7.a'!$R19</f>
        <v>0</v>
      </c>
      <c r="P19" s="185">
        <f>'7.a'!P19/'7.a'!$R19</f>
        <v>1.7120622568093387E-2</v>
      </c>
      <c r="Q19" s="185">
        <f>'7.a'!Q19/'7.a'!$R19</f>
        <v>0</v>
      </c>
      <c r="R19" s="186">
        <f t="shared" si="0"/>
        <v>1</v>
      </c>
      <c r="S19" s="87"/>
      <c r="T19" s="87"/>
      <c r="U19" s="87"/>
    </row>
    <row r="20" spans="1:21" ht="30" customHeight="1">
      <c r="B20" s="80" t="s">
        <v>24</v>
      </c>
      <c r="C20" s="81" t="s">
        <v>110</v>
      </c>
      <c r="D20" s="183">
        <f>'7.a'!D20/'7.a'!$R20</f>
        <v>0</v>
      </c>
      <c r="E20" s="183">
        <f>'7.a'!E20/'7.a'!$R20</f>
        <v>0</v>
      </c>
      <c r="F20" s="183">
        <f>'7.a'!F20/'7.a'!$R20</f>
        <v>0</v>
      </c>
      <c r="G20" s="183">
        <f>'7.a'!G20/'7.a'!$R20</f>
        <v>3.3050395702628452E-2</v>
      </c>
      <c r="H20" s="183">
        <f>'7.a'!H20/'7.a'!$R20</f>
        <v>0</v>
      </c>
      <c r="I20" s="183">
        <f>'7.a'!I20/'7.a'!$R20</f>
        <v>0.90947938870280931</v>
      </c>
      <c r="J20" s="183">
        <f>'7.a'!J20/'7.a'!$R20</f>
        <v>2.4993896244088688E-2</v>
      </c>
      <c r="K20" s="183">
        <f>'7.a'!K20/'7.a'!$R20</f>
        <v>0</v>
      </c>
      <c r="L20" s="183">
        <f>'7.a'!L20/'7.a'!$R20</f>
        <v>0.96752368064952643</v>
      </c>
      <c r="M20" s="183">
        <f>'7.a'!M20/'7.a'!$R20</f>
        <v>3.2476319350473612E-2</v>
      </c>
      <c r="N20" s="183">
        <f>'7.a'!N20/'7.a'!$R20</f>
        <v>0</v>
      </c>
      <c r="O20" s="183">
        <f>'7.a'!O20/'7.a'!$R20</f>
        <v>0</v>
      </c>
      <c r="P20" s="183">
        <f>'7.a'!P20/'7.a'!$R20</f>
        <v>3.2476319350473612E-2</v>
      </c>
      <c r="Q20" s="183">
        <f>'7.a'!Q20/'7.a'!$R20</f>
        <v>0</v>
      </c>
      <c r="R20" s="184">
        <f t="shared" si="0"/>
        <v>1</v>
      </c>
      <c r="S20" s="87"/>
      <c r="T20" s="87"/>
      <c r="U20" s="87"/>
    </row>
    <row r="21" spans="1:21" ht="30" customHeight="1">
      <c r="B21" s="83" t="s">
        <v>25</v>
      </c>
      <c r="C21" s="34" t="s">
        <v>110</v>
      </c>
      <c r="D21" s="185">
        <f>'7.a'!D21/'7.a'!$R21</f>
        <v>0</v>
      </c>
      <c r="E21" s="185">
        <f>'7.a'!E21/'7.a'!$R21</f>
        <v>0</v>
      </c>
      <c r="F21" s="185">
        <f>'7.a'!F21/'7.a'!$R21</f>
        <v>0.20298069341327649</v>
      </c>
      <c r="G21" s="185">
        <f>'7.a'!G21/'7.a'!$R21</f>
        <v>2.1125606014474083E-2</v>
      </c>
      <c r="H21" s="185">
        <f>'7.a'!H21/'7.a'!$R21</f>
        <v>0</v>
      </c>
      <c r="I21" s="185">
        <f>'7.a'!I21/'7.a'!$R21</f>
        <v>0.74166022593312564</v>
      </c>
      <c r="J21" s="185">
        <f>'7.a'!J21/'7.a'!$R21</f>
        <v>0</v>
      </c>
      <c r="K21" s="185">
        <f>'7.a'!K21/'7.a'!$R21</f>
        <v>0</v>
      </c>
      <c r="L21" s="185">
        <f>'7.a'!L21/'7.a'!$R21</f>
        <v>0.96576652536087626</v>
      </c>
      <c r="M21" s="185">
        <f>'7.a'!M21/'7.a'!$R21</f>
        <v>1.4552154327782592E-2</v>
      </c>
      <c r="N21" s="185">
        <f>'7.a'!N21/'7.a'!$R21</f>
        <v>1.4997150463342468E-2</v>
      </c>
      <c r="O21" s="185">
        <f>'7.a'!O21/'7.a'!$R21</f>
        <v>0</v>
      </c>
      <c r="P21" s="185">
        <f>'7.a'!P21/'7.a'!$R21</f>
        <v>2.954930479112506E-2</v>
      </c>
      <c r="Q21" s="185">
        <f>'7.a'!Q21/'7.a'!$R21</f>
        <v>4.6841698479986888E-3</v>
      </c>
      <c r="R21" s="186">
        <f t="shared" si="0"/>
        <v>1</v>
      </c>
      <c r="S21" s="87"/>
      <c r="T21" s="87"/>
      <c r="U21" s="87"/>
    </row>
    <row r="22" spans="1:21" ht="30" customHeight="1">
      <c r="B22" s="80" t="s">
        <v>26</v>
      </c>
      <c r="C22" s="81" t="s">
        <v>116</v>
      </c>
      <c r="D22" s="183">
        <f>'7.a'!D22/'7.a'!$R22</f>
        <v>0</v>
      </c>
      <c r="E22" s="183">
        <f>'7.a'!E22/'7.a'!$R22</f>
        <v>0</v>
      </c>
      <c r="F22" s="183">
        <f>'7.a'!F22/'7.a'!$R22</f>
        <v>0</v>
      </c>
      <c r="G22" s="183">
        <f>'7.a'!G22/'7.a'!$R22</f>
        <v>0</v>
      </c>
      <c r="H22" s="183">
        <f>'7.a'!H22/'7.a'!$R22</f>
        <v>0</v>
      </c>
      <c r="I22" s="183">
        <f>'7.a'!I22/'7.a'!$R22</f>
        <v>0.99337748344370858</v>
      </c>
      <c r="J22" s="183">
        <f>'7.a'!J22/'7.a'!$R22</f>
        <v>0</v>
      </c>
      <c r="K22" s="183">
        <f>'7.a'!K22/'7.a'!$R22</f>
        <v>0</v>
      </c>
      <c r="L22" s="183">
        <f>'7.a'!L22/'7.a'!$R22</f>
        <v>0.99337748344370858</v>
      </c>
      <c r="M22" s="183">
        <f>'7.a'!M22/'7.a'!$R22</f>
        <v>6.6225165562913907E-3</v>
      </c>
      <c r="N22" s="183">
        <f>'7.a'!N22/'7.a'!$R22</f>
        <v>0</v>
      </c>
      <c r="O22" s="183">
        <f>'7.a'!O22/'7.a'!$R22</f>
        <v>0</v>
      </c>
      <c r="P22" s="183">
        <f>'7.a'!P22/'7.a'!$R22</f>
        <v>6.6225165562913907E-3</v>
      </c>
      <c r="Q22" s="183">
        <f>'7.a'!Q22/'7.a'!$R22</f>
        <v>0</v>
      </c>
      <c r="R22" s="184">
        <f>SUM(Q22+P22+L22)</f>
        <v>1</v>
      </c>
      <c r="S22" s="87"/>
      <c r="T22" s="87"/>
      <c r="U22" s="87"/>
    </row>
    <row r="23" spans="1:21" ht="30" customHeight="1">
      <c r="B23" s="83" t="s">
        <v>13</v>
      </c>
      <c r="C23" s="34" t="s">
        <v>117</v>
      </c>
      <c r="D23" s="185">
        <f>'7.a'!D23/'7.a'!$R23</f>
        <v>0.39630860095976372</v>
      </c>
      <c r="E23" s="185">
        <f>'7.a'!E23/'7.a'!$R23</f>
        <v>0</v>
      </c>
      <c r="F23" s="185">
        <f>'7.a'!F23/'7.a'!$R23</f>
        <v>0</v>
      </c>
      <c r="G23" s="185">
        <f>'7.a'!G23/'7.a'!$R23</f>
        <v>0</v>
      </c>
      <c r="H23" s="185">
        <f>'7.a'!H23/'7.a'!$R23</f>
        <v>0</v>
      </c>
      <c r="I23" s="185">
        <f>'7.a'!I23/'7.a'!$R23</f>
        <v>0.4231081579918789</v>
      </c>
      <c r="J23" s="185">
        <f>'7.a'!J23/'7.a'!$R23</f>
        <v>8.014027316352898E-2</v>
      </c>
      <c r="K23" s="185">
        <f>'7.a'!K23/'7.a'!$R23</f>
        <v>0</v>
      </c>
      <c r="L23" s="185">
        <f>'7.a'!L23/'7.a'!$R23</f>
        <v>0.89955703211517168</v>
      </c>
      <c r="M23" s="185">
        <f>'7.a'!M23/'7.a'!$R23</f>
        <v>0</v>
      </c>
      <c r="N23" s="185">
        <f>'7.a'!N23/'7.a'!$R23</f>
        <v>0.10044296788482834</v>
      </c>
      <c r="O23" s="185">
        <f>'7.a'!O23/'7.a'!$R23</f>
        <v>0</v>
      </c>
      <c r="P23" s="185">
        <f>'7.a'!P23/'7.a'!$R23</f>
        <v>0.10044296788482834</v>
      </c>
      <c r="Q23" s="185">
        <f>'7.a'!Q23/'7.a'!$R23</f>
        <v>0</v>
      </c>
      <c r="R23" s="186">
        <f t="shared" si="0"/>
        <v>1</v>
      </c>
      <c r="S23" s="87"/>
      <c r="T23" s="87"/>
      <c r="U23" s="87"/>
    </row>
    <row r="24" spans="1:21" ht="30" customHeight="1">
      <c r="B24" s="80" t="s">
        <v>27</v>
      </c>
      <c r="C24" s="81" t="s">
        <v>110</v>
      </c>
      <c r="D24" s="183">
        <f>'7.a'!D24/'7.a'!$R24</f>
        <v>0</v>
      </c>
      <c r="E24" s="183">
        <f>'7.a'!E24/'7.a'!$R24</f>
        <v>0</v>
      </c>
      <c r="F24" s="183">
        <f>'7.a'!F24/'7.a'!$R24</f>
        <v>0</v>
      </c>
      <c r="G24" s="183">
        <f>'7.a'!G24/'7.a'!$R24</f>
        <v>0.32490521238626047</v>
      </c>
      <c r="H24" s="183">
        <f>'7.a'!H24/'7.a'!$R24</f>
        <v>0</v>
      </c>
      <c r="I24" s="183">
        <f>'7.a'!I24/'7.a'!$R24</f>
        <v>0.5421096482000376</v>
      </c>
      <c r="J24" s="183">
        <f>'7.a'!J24/'7.a'!$R24</f>
        <v>2.043267024651341E-2</v>
      </c>
      <c r="K24" s="183">
        <f>'7.a'!K24/'7.a'!$R24</f>
        <v>3.262359114989536E-3</v>
      </c>
      <c r="L24" s="183">
        <f>'7.a'!L24/'7.a'!$R24</f>
        <v>0.89070988994780098</v>
      </c>
      <c r="M24" s="183">
        <f>'7.a'!M24/'7.a'!$R24</f>
        <v>4.8511468209418762E-2</v>
      </c>
      <c r="N24" s="183">
        <f>'7.a'!N24/'7.a'!$R24</f>
        <v>6.0778641842780229E-2</v>
      </c>
      <c r="O24" s="183">
        <f>'7.a'!O24/'7.a'!$R24</f>
        <v>0</v>
      </c>
      <c r="P24" s="183">
        <f>'7.a'!P24/'7.a'!$R24</f>
        <v>0.10929011005219899</v>
      </c>
      <c r="Q24" s="183">
        <f>'7.a'!Q24/'7.a'!$R24</f>
        <v>0</v>
      </c>
      <c r="R24" s="184">
        <f t="shared" si="0"/>
        <v>1</v>
      </c>
      <c r="S24" s="87"/>
      <c r="T24" s="87"/>
      <c r="U24" s="87"/>
    </row>
    <row r="25" spans="1:21" ht="30" customHeight="1">
      <c r="B25" s="363" t="s">
        <v>68</v>
      </c>
      <c r="C25" s="363"/>
      <c r="D25" s="256">
        <f>'7.a'!D25/'7.a'!$R25</f>
        <v>1.5790175363008224E-2</v>
      </c>
      <c r="E25" s="256">
        <f>'7.a'!E25/'7.a'!$R25</f>
        <v>1.251907049190301E-2</v>
      </c>
      <c r="F25" s="256">
        <f>'7.a'!F25/'7.a'!$R25</f>
        <v>4.4706434451364498E-2</v>
      </c>
      <c r="G25" s="256">
        <f>'7.a'!G25/'7.a'!$R25</f>
        <v>0.40722000520091656</v>
      </c>
      <c r="H25" s="256">
        <f>'7.a'!H25/'7.a'!$R25</f>
        <v>1.8225355653736855E-3</v>
      </c>
      <c r="I25" s="256">
        <f>'7.a'!I25/'7.a'!$R25</f>
        <v>0.44049952456045244</v>
      </c>
      <c r="J25" s="256">
        <f>'7.a'!J25/'7.a'!$R25</f>
        <v>1.2009803612118661E-2</v>
      </c>
      <c r="K25" s="256">
        <f>'7.a'!K25/'7.a'!$R25</f>
        <v>1.8405882034779875E-3</v>
      </c>
      <c r="L25" s="256">
        <f>'7.a'!L25/'7.a'!$R25</f>
        <v>0.93640813744861506</v>
      </c>
      <c r="M25" s="256">
        <f>'7.a'!M25/'7.a'!$R25</f>
        <v>2.249627031900301E-2</v>
      </c>
      <c r="N25" s="256">
        <f>'7.a'!N25/'7.a'!$R25</f>
        <v>4.0435651774189979E-2</v>
      </c>
      <c r="O25" s="256">
        <f>'7.a'!O25/'7.a'!$R25</f>
        <v>0</v>
      </c>
      <c r="P25" s="257">
        <f>'7.a'!P25/'7.a'!$R25</f>
        <v>6.2931922093192996E-2</v>
      </c>
      <c r="Q25" s="256">
        <f>'7.a'!Q25/'7.a'!$R25</f>
        <v>6.5994045819204054E-4</v>
      </c>
      <c r="R25" s="258">
        <f t="shared" si="0"/>
        <v>1</v>
      </c>
      <c r="S25" s="87"/>
      <c r="T25" s="87"/>
      <c r="U25" s="87"/>
    </row>
    <row r="26" spans="1:21" ht="30" customHeight="1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spans="1:21" ht="30" customHeight="1">
      <c r="B27" s="350" t="s">
        <v>262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87"/>
      <c r="T27" s="87"/>
      <c r="U27" s="87"/>
    </row>
    <row r="28" spans="1:21" ht="30" customHeight="1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spans="1:21" s="290" customFormat="1" ht="30.75" customHeight="1">
      <c r="B29" s="289" t="s">
        <v>263</v>
      </c>
      <c r="C29" s="289"/>
      <c r="D29" s="289"/>
      <c r="E29" s="289"/>
      <c r="F29" s="289"/>
      <c r="G29" s="289"/>
      <c r="Q29" s="354" t="s">
        <v>264</v>
      </c>
      <c r="R29" s="354"/>
    </row>
    <row r="30" spans="1:21" s="16" customFormat="1" ht="31" customHeight="1">
      <c r="B30" s="237"/>
    </row>
    <row r="31" spans="1:21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21" ht="30" customHeight="1">
      <c r="A32" s="129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1" ht="30" customHeight="1">
      <c r="A33" s="89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</row>
    <row r="34" spans="1:21" ht="30" customHeight="1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</row>
    <row r="35" spans="1:21" ht="30" customHeight="1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ht="30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spans="1:21" ht="30" customHeight="1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1:21" ht="30" customHeight="1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ht="30" customHeight="1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30" customHeight="1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ht="30" customHeight="1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</row>
    <row r="42" spans="1:21" ht="30" customHeight="1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21" ht="30" customHeight="1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</sheetData>
  <mergeCells count="13">
    <mergeCell ref="B31:R31"/>
    <mergeCell ref="R8:R9"/>
    <mergeCell ref="B25:C25"/>
    <mergeCell ref="C8:C9"/>
    <mergeCell ref="B8:B9"/>
    <mergeCell ref="D8:L8"/>
    <mergeCell ref="M8:P8"/>
    <mergeCell ref="Q8:Q9"/>
    <mergeCell ref="B5:R5"/>
    <mergeCell ref="B6:R6"/>
    <mergeCell ref="B27:R27"/>
    <mergeCell ref="P2:R2"/>
    <mergeCell ref="Q29:R29"/>
  </mergeCells>
  <phoneticPr fontId="0" type="noConversion"/>
  <hyperlinks>
    <hyperlink ref="B31" location="Índice!A1" display="Volver al índice"/>
    <hyperlink ref="Q29" location="'7.c'!A1" display="Siguiente   "/>
    <hyperlink ref="B29" location="'7.a'!A1" display="  Atrás "/>
    <hyperlink ref="R29" location="'7.c'!A1" display="'7.c'!A1"/>
  </hyperlinks>
  <pageMargins left="0.70000000000000007" right="0.70000000000000007" top="1.54" bottom="0.75000000000000011" header="0.30000000000000004" footer="0.30000000000000004"/>
  <pageSetup paperSize="9" scale="41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36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6" style="15" customWidth="1"/>
    <col min="3" max="3" width="18.83203125" style="15" customWidth="1"/>
    <col min="4" max="4" width="22.33203125" style="15" customWidth="1"/>
    <col min="5" max="5" width="12.83203125" style="15"/>
    <col min="6" max="6" width="17.5" style="15" customWidth="1"/>
    <col min="7" max="7" width="15.33203125" style="15" customWidth="1"/>
    <col min="8" max="8" width="15" style="15" customWidth="1"/>
    <col min="9" max="9" width="18.6640625" style="15" customWidth="1"/>
    <col min="10" max="10" width="20.1640625" style="15" customWidth="1"/>
    <col min="11" max="11" width="23.33203125" style="15" customWidth="1"/>
    <col min="12" max="16384" width="12.83203125" style="15"/>
  </cols>
  <sheetData>
    <row r="1" spans="2:24" s="37" customFormat="1" ht="30.75" customHeight="1"/>
    <row r="2" spans="2:24" s="37" customFormat="1" ht="62" customHeight="1">
      <c r="D2" s="38"/>
      <c r="F2" s="39"/>
      <c r="H2" s="40"/>
      <c r="I2" s="40"/>
      <c r="P2" s="328" t="s">
        <v>314</v>
      </c>
      <c r="Q2" s="328"/>
      <c r="R2" s="328"/>
    </row>
    <row r="3" spans="2:24" s="37" customFormat="1" ht="30.75" customHeight="1">
      <c r="C3" s="41"/>
      <c r="D3" s="41"/>
      <c r="E3" s="41"/>
      <c r="J3" s="42"/>
      <c r="K3" s="42"/>
      <c r="L3" s="42"/>
      <c r="M3" s="42"/>
    </row>
    <row r="4" spans="2:24" s="16" customFormat="1" ht="30" customHeight="1"/>
    <row r="5" spans="2:24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282"/>
      <c r="T5" s="282"/>
      <c r="U5" s="284"/>
      <c r="V5" s="284"/>
      <c r="W5" s="284"/>
    </row>
    <row r="6" spans="2:24" s="288" customFormat="1" ht="30" customHeight="1">
      <c r="B6" s="338" t="s">
        <v>298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286"/>
      <c r="T6" s="286"/>
      <c r="U6" s="287"/>
      <c r="V6" s="287"/>
      <c r="W6" s="287"/>
      <c r="X6" s="287"/>
    </row>
    <row r="7" spans="2:24" ht="30" customHeight="1"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96"/>
      <c r="S7" s="96"/>
    </row>
    <row r="8" spans="2:24" ht="30" customHeight="1"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/>
      <c r="M8" s="355" t="s">
        <v>29</v>
      </c>
      <c r="N8" s="355"/>
      <c r="O8" s="355"/>
      <c r="P8" s="355"/>
      <c r="Q8" s="355" t="s">
        <v>95</v>
      </c>
      <c r="R8" s="355" t="s">
        <v>28</v>
      </c>
      <c r="S8" s="96"/>
    </row>
    <row r="9" spans="2:24" ht="30" customHeight="1"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102</v>
      </c>
      <c r="M9" s="262" t="s">
        <v>98</v>
      </c>
      <c r="N9" s="262" t="s">
        <v>137</v>
      </c>
      <c r="O9" s="262" t="s">
        <v>148</v>
      </c>
      <c r="P9" s="262" t="s">
        <v>102</v>
      </c>
      <c r="Q9" s="355"/>
      <c r="R9" s="355"/>
      <c r="S9" s="96"/>
    </row>
    <row r="10" spans="2:24" ht="30" customHeight="1">
      <c r="B10" s="91" t="s">
        <v>17</v>
      </c>
      <c r="C10" s="32" t="s">
        <v>110</v>
      </c>
      <c r="D10" s="181" t="s">
        <v>93</v>
      </c>
      <c r="E10" s="181" t="s">
        <v>93</v>
      </c>
      <c r="F10" s="181" t="s">
        <v>93</v>
      </c>
      <c r="G10" s="181">
        <v>1.0309278350515463</v>
      </c>
      <c r="H10" s="181" t="s">
        <v>93</v>
      </c>
      <c r="I10" s="181">
        <v>5.2708237105465745</v>
      </c>
      <c r="J10" s="181">
        <v>5.25</v>
      </c>
      <c r="K10" s="181" t="s">
        <v>93</v>
      </c>
      <c r="L10" s="181">
        <v>5.0896683299090109</v>
      </c>
      <c r="M10" s="181">
        <v>8.25</v>
      </c>
      <c r="N10" s="181" t="s">
        <v>93</v>
      </c>
      <c r="O10" s="181" t="s">
        <v>93</v>
      </c>
      <c r="P10" s="181">
        <v>8.25</v>
      </c>
      <c r="Q10" s="181" t="s">
        <v>93</v>
      </c>
      <c r="R10" s="181">
        <v>5.1335745296671487</v>
      </c>
      <c r="S10" s="96"/>
    </row>
    <row r="11" spans="2:24" ht="30" customHeight="1">
      <c r="B11" s="83" t="s">
        <v>5</v>
      </c>
      <c r="C11" s="34" t="s">
        <v>111</v>
      </c>
      <c r="D11" s="182" t="s">
        <v>93</v>
      </c>
      <c r="E11" s="182" t="s">
        <v>93</v>
      </c>
      <c r="F11" s="182" t="s">
        <v>93</v>
      </c>
      <c r="G11" s="182">
        <v>1.25</v>
      </c>
      <c r="H11" s="182" t="s">
        <v>93</v>
      </c>
      <c r="I11" s="182">
        <v>1.2383900928792568</v>
      </c>
      <c r="J11" s="182">
        <v>2.9964872521246462</v>
      </c>
      <c r="K11" s="182" t="s">
        <v>93</v>
      </c>
      <c r="L11" s="182">
        <v>1.3609085378661319</v>
      </c>
      <c r="M11" s="182" t="s">
        <v>93</v>
      </c>
      <c r="N11" s="182" t="s">
        <v>93</v>
      </c>
      <c r="O11" s="182" t="s">
        <v>93</v>
      </c>
      <c r="P11" s="182" t="s">
        <v>93</v>
      </c>
      <c r="Q11" s="182" t="s">
        <v>93</v>
      </c>
      <c r="R11" s="182">
        <v>1.3609085378661319</v>
      </c>
      <c r="S11" s="96"/>
    </row>
    <row r="12" spans="2:24" ht="30" customHeight="1">
      <c r="B12" s="91" t="s">
        <v>18</v>
      </c>
      <c r="C12" s="32" t="s">
        <v>112</v>
      </c>
      <c r="D12" s="181" t="s">
        <v>93</v>
      </c>
      <c r="E12" s="181" t="s">
        <v>93</v>
      </c>
      <c r="F12" s="181">
        <v>1</v>
      </c>
      <c r="G12" s="181" t="s">
        <v>93</v>
      </c>
      <c r="H12" s="181">
        <v>3.340725806451613</v>
      </c>
      <c r="I12" s="181">
        <v>3.340284372353258</v>
      </c>
      <c r="J12" s="181" t="s">
        <v>93</v>
      </c>
      <c r="K12" s="181" t="s">
        <v>93</v>
      </c>
      <c r="L12" s="181">
        <v>3.2833602310371188</v>
      </c>
      <c r="M12" s="181">
        <v>8.4357912178956092</v>
      </c>
      <c r="N12" s="181">
        <v>7.4742729306487696</v>
      </c>
      <c r="O12" s="181" t="s">
        <v>93</v>
      </c>
      <c r="P12" s="181">
        <v>8.1170468187274913</v>
      </c>
      <c r="Q12" s="181" t="s">
        <v>93</v>
      </c>
      <c r="R12" s="181">
        <v>3.727091391983778</v>
      </c>
      <c r="S12" s="96"/>
    </row>
    <row r="13" spans="2:24" ht="30" customHeight="1">
      <c r="B13" s="83" t="s">
        <v>19</v>
      </c>
      <c r="C13" s="34" t="s">
        <v>113</v>
      </c>
      <c r="D13" s="182" t="s">
        <v>93</v>
      </c>
      <c r="E13" s="182">
        <v>2</v>
      </c>
      <c r="F13" s="182">
        <v>2</v>
      </c>
      <c r="G13" s="182">
        <v>2.0099999999999998</v>
      </c>
      <c r="H13" s="182" t="s">
        <v>93</v>
      </c>
      <c r="I13" s="182">
        <v>2</v>
      </c>
      <c r="J13" s="182" t="s">
        <v>93</v>
      </c>
      <c r="K13" s="182" t="s">
        <v>93</v>
      </c>
      <c r="L13" s="182">
        <v>2.0059292383845202</v>
      </c>
      <c r="M13" s="182" t="s">
        <v>93</v>
      </c>
      <c r="N13" s="182">
        <v>15.376190476190477</v>
      </c>
      <c r="O13" s="182" t="s">
        <v>93</v>
      </c>
      <c r="P13" s="182">
        <v>15.376190476190477</v>
      </c>
      <c r="Q13" s="182" t="s">
        <v>93</v>
      </c>
      <c r="R13" s="182">
        <v>2.3145076382020005</v>
      </c>
      <c r="S13" s="96"/>
    </row>
    <row r="14" spans="2:24" ht="30" customHeight="1">
      <c r="B14" s="91" t="s">
        <v>20</v>
      </c>
      <c r="C14" s="32" t="s">
        <v>7</v>
      </c>
      <c r="D14" s="181" t="s">
        <v>93</v>
      </c>
      <c r="E14" s="181" t="s">
        <v>93</v>
      </c>
      <c r="F14" s="181" t="s">
        <v>93</v>
      </c>
      <c r="G14" s="181">
        <v>6.3046786677102356</v>
      </c>
      <c r="H14" s="181" t="s">
        <v>93</v>
      </c>
      <c r="I14" s="181">
        <v>6.2958366241678894</v>
      </c>
      <c r="J14" s="181">
        <v>4.2857142857142856</v>
      </c>
      <c r="K14" s="181" t="s">
        <v>93</v>
      </c>
      <c r="L14" s="181">
        <v>6.2996524555561617</v>
      </c>
      <c r="M14" s="181">
        <v>4.441860465116279</v>
      </c>
      <c r="N14" s="181">
        <v>6.9779962546816483</v>
      </c>
      <c r="O14" s="181" t="s">
        <v>93</v>
      </c>
      <c r="P14" s="181">
        <v>6.9279486002753554</v>
      </c>
      <c r="Q14" s="181" t="s">
        <v>93</v>
      </c>
      <c r="R14" s="181">
        <v>6.3236138336600396</v>
      </c>
      <c r="S14" s="96"/>
    </row>
    <row r="15" spans="2:24" ht="30" customHeight="1">
      <c r="B15" s="83" t="s">
        <v>11</v>
      </c>
      <c r="C15" s="34" t="s">
        <v>110</v>
      </c>
      <c r="D15" s="182" t="s">
        <v>93</v>
      </c>
      <c r="E15" s="182" t="s">
        <v>93</v>
      </c>
      <c r="F15" s="182" t="s">
        <v>93</v>
      </c>
      <c r="G15" s="182">
        <v>4.9239285714285712</v>
      </c>
      <c r="H15" s="182" t="s">
        <v>93</v>
      </c>
      <c r="I15" s="182">
        <v>4.9239285714285703</v>
      </c>
      <c r="J15" s="182">
        <v>4.9239285714285712</v>
      </c>
      <c r="K15" s="182">
        <v>4.9239285714285712</v>
      </c>
      <c r="L15" s="182">
        <v>4.9239285714285712</v>
      </c>
      <c r="M15" s="182" t="s">
        <v>93</v>
      </c>
      <c r="N15" s="182" t="s">
        <v>93</v>
      </c>
      <c r="O15" s="182" t="s">
        <v>93</v>
      </c>
      <c r="P15" s="182" t="s">
        <v>93</v>
      </c>
      <c r="Q15" s="182" t="s">
        <v>93</v>
      </c>
      <c r="R15" s="182">
        <v>4.9239285714285712</v>
      </c>
      <c r="S15" s="96"/>
    </row>
    <row r="16" spans="2:24" ht="30" customHeight="1">
      <c r="B16" s="91" t="s">
        <v>21</v>
      </c>
      <c r="C16" s="32" t="s">
        <v>7</v>
      </c>
      <c r="D16" s="181" t="s">
        <v>93</v>
      </c>
      <c r="E16" s="181" t="s">
        <v>93</v>
      </c>
      <c r="F16" s="181" t="s">
        <v>93</v>
      </c>
      <c r="G16" s="181" t="s">
        <v>93</v>
      </c>
      <c r="H16" s="181" t="s">
        <v>93</v>
      </c>
      <c r="I16" s="181">
        <v>3.1098328630345127</v>
      </c>
      <c r="J16" s="181" t="s">
        <v>93</v>
      </c>
      <c r="K16" s="181" t="s">
        <v>93</v>
      </c>
      <c r="L16" s="181">
        <v>3.1098328630345127</v>
      </c>
      <c r="M16" s="181">
        <v>7.3125</v>
      </c>
      <c r="N16" s="181" t="s">
        <v>93</v>
      </c>
      <c r="O16" s="181" t="s">
        <v>93</v>
      </c>
      <c r="P16" s="181">
        <v>7.3125</v>
      </c>
      <c r="Q16" s="181" t="s">
        <v>93</v>
      </c>
      <c r="R16" s="181">
        <v>3.1815660337102623</v>
      </c>
      <c r="S16" s="96"/>
    </row>
    <row r="17" spans="1:19" ht="30" customHeight="1">
      <c r="B17" s="83" t="s">
        <v>9</v>
      </c>
      <c r="C17" s="34" t="s">
        <v>7</v>
      </c>
      <c r="D17" s="182" t="s">
        <v>93</v>
      </c>
      <c r="E17" s="182" t="s">
        <v>93</v>
      </c>
      <c r="F17" s="182" t="s">
        <v>93</v>
      </c>
      <c r="G17" s="182" t="s">
        <v>93</v>
      </c>
      <c r="H17" s="182" t="s">
        <v>93</v>
      </c>
      <c r="I17" s="182">
        <v>1.0998268897864973</v>
      </c>
      <c r="J17" s="182">
        <v>7.0727272727272723</v>
      </c>
      <c r="K17" s="182" t="s">
        <v>93</v>
      </c>
      <c r="L17" s="182">
        <v>1.2835570469798658</v>
      </c>
      <c r="M17" s="182" t="s">
        <v>93</v>
      </c>
      <c r="N17" s="182" t="s">
        <v>93</v>
      </c>
      <c r="O17" s="182" t="s">
        <v>93</v>
      </c>
      <c r="P17" s="182" t="s">
        <v>93</v>
      </c>
      <c r="Q17" s="182" t="s">
        <v>93</v>
      </c>
      <c r="R17" s="182">
        <v>1.2835570469798658</v>
      </c>
      <c r="S17" s="96"/>
    </row>
    <row r="18" spans="1:19" ht="30" customHeight="1">
      <c r="B18" s="91" t="s">
        <v>22</v>
      </c>
      <c r="C18" s="32" t="s">
        <v>114</v>
      </c>
      <c r="D18" s="181">
        <v>1</v>
      </c>
      <c r="E18" s="181" t="s">
        <v>93</v>
      </c>
      <c r="F18" s="181">
        <v>1.2000423766222299</v>
      </c>
      <c r="G18" s="181">
        <v>1.1999699624530664</v>
      </c>
      <c r="H18" s="181" t="s">
        <v>93</v>
      </c>
      <c r="I18" s="181">
        <v>3.0001383444777496</v>
      </c>
      <c r="J18" s="181" t="s">
        <v>93</v>
      </c>
      <c r="K18" s="181" t="s">
        <v>93</v>
      </c>
      <c r="L18" s="181">
        <v>1.4597140133460438</v>
      </c>
      <c r="M18" s="181" t="s">
        <v>93</v>
      </c>
      <c r="N18" s="181" t="s">
        <v>93</v>
      </c>
      <c r="O18" s="181" t="s">
        <v>93</v>
      </c>
      <c r="P18" s="181" t="s">
        <v>93</v>
      </c>
      <c r="Q18" s="181" t="s">
        <v>93</v>
      </c>
      <c r="R18" s="181">
        <v>1.4597140133460438</v>
      </c>
      <c r="S18" s="96"/>
    </row>
    <row r="19" spans="1:19" ht="30" customHeight="1">
      <c r="B19" s="83" t="s">
        <v>23</v>
      </c>
      <c r="C19" s="34" t="s">
        <v>115</v>
      </c>
      <c r="D19" s="182" t="s">
        <v>93</v>
      </c>
      <c r="E19" s="182" t="s">
        <v>93</v>
      </c>
      <c r="F19" s="182" t="s">
        <v>93</v>
      </c>
      <c r="G19" s="182">
        <v>4.2790697674418601</v>
      </c>
      <c r="H19" s="182" t="s">
        <v>93</v>
      </c>
      <c r="I19" s="182">
        <v>4.2662020905923344</v>
      </c>
      <c r="J19" s="182">
        <v>4.5</v>
      </c>
      <c r="K19" s="182" t="s">
        <v>93</v>
      </c>
      <c r="L19" s="182">
        <v>4.2668918918918921</v>
      </c>
      <c r="M19" s="182">
        <v>55</v>
      </c>
      <c r="N19" s="182" t="s">
        <v>93</v>
      </c>
      <c r="O19" s="182" t="s">
        <v>93</v>
      </c>
      <c r="P19" s="182">
        <v>55</v>
      </c>
      <c r="Q19" s="182" t="s">
        <v>93</v>
      </c>
      <c r="R19" s="182">
        <v>5.0863697705802968</v>
      </c>
      <c r="S19" s="96"/>
    </row>
    <row r="20" spans="1:19" ht="30" customHeight="1">
      <c r="B20" s="91" t="s">
        <v>24</v>
      </c>
      <c r="C20" s="32" t="s">
        <v>110</v>
      </c>
      <c r="D20" s="181" t="s">
        <v>93</v>
      </c>
      <c r="E20" s="181" t="s">
        <v>93</v>
      </c>
      <c r="F20" s="181" t="s">
        <v>93</v>
      </c>
      <c r="G20" s="181">
        <v>2</v>
      </c>
      <c r="H20" s="181" t="s">
        <v>93</v>
      </c>
      <c r="I20" s="181">
        <v>4.5487025948103792</v>
      </c>
      <c r="J20" s="181">
        <v>4.5487025948103792</v>
      </c>
      <c r="K20" s="181" t="s">
        <v>93</v>
      </c>
      <c r="L20" s="181">
        <v>4.358950674302605</v>
      </c>
      <c r="M20" s="181">
        <v>8.25</v>
      </c>
      <c r="N20" s="181" t="s">
        <v>93</v>
      </c>
      <c r="O20" s="181" t="s">
        <v>93</v>
      </c>
      <c r="P20" s="181">
        <v>8.25</v>
      </c>
      <c r="Q20" s="181" t="s">
        <v>93</v>
      </c>
      <c r="R20" s="181">
        <v>4.4267562170992925</v>
      </c>
      <c r="S20" s="96"/>
    </row>
    <row r="21" spans="1:19" ht="30" customHeight="1">
      <c r="B21" s="83" t="s">
        <v>25</v>
      </c>
      <c r="C21" s="34" t="s">
        <v>110</v>
      </c>
      <c r="D21" s="182" t="s">
        <v>93</v>
      </c>
      <c r="E21" s="182" t="s">
        <v>93</v>
      </c>
      <c r="F21" s="182">
        <v>2</v>
      </c>
      <c r="G21" s="182">
        <v>2</v>
      </c>
      <c r="H21" s="182" t="s">
        <v>93</v>
      </c>
      <c r="I21" s="182">
        <v>6.4428619871142763</v>
      </c>
      <c r="J21" s="182" t="s">
        <v>93</v>
      </c>
      <c r="K21" s="182" t="s">
        <v>93</v>
      </c>
      <c r="L21" s="182">
        <v>4.2513574816138568</v>
      </c>
      <c r="M21" s="182">
        <v>3.1754684838160134</v>
      </c>
      <c r="N21" s="182">
        <v>10.554945054945055</v>
      </c>
      <c r="O21" s="182" t="s">
        <v>93</v>
      </c>
      <c r="P21" s="182">
        <v>4.8463508322663253</v>
      </c>
      <c r="Q21" s="182">
        <v>31.578947368421051</v>
      </c>
      <c r="R21" s="182">
        <v>4.2842665061208107</v>
      </c>
      <c r="S21" s="96"/>
    </row>
    <row r="22" spans="1:19" ht="30" customHeight="1">
      <c r="B22" s="91" t="s">
        <v>26</v>
      </c>
      <c r="C22" s="32" t="s">
        <v>116</v>
      </c>
      <c r="D22" s="181" t="s">
        <v>93</v>
      </c>
      <c r="E22" s="181" t="s">
        <v>93</v>
      </c>
      <c r="F22" s="181" t="s">
        <v>93</v>
      </c>
      <c r="G22" s="181" t="s">
        <v>93</v>
      </c>
      <c r="H22" s="181" t="s">
        <v>93</v>
      </c>
      <c r="I22" s="181">
        <v>2.1303258145363411</v>
      </c>
      <c r="J22" s="181" t="s">
        <v>93</v>
      </c>
      <c r="K22" s="181" t="s">
        <v>93</v>
      </c>
      <c r="L22" s="181">
        <v>2.1303258145363411</v>
      </c>
      <c r="M22" s="181">
        <v>3.4</v>
      </c>
      <c r="N22" s="181" t="s">
        <v>93</v>
      </c>
      <c r="O22" s="181" t="s">
        <v>93</v>
      </c>
      <c r="P22" s="181">
        <v>3.4</v>
      </c>
      <c r="Q22" s="181" t="s">
        <v>93</v>
      </c>
      <c r="R22" s="181">
        <v>2.1356073211314475</v>
      </c>
      <c r="S22" s="96"/>
    </row>
    <row r="23" spans="1:19" ht="30" customHeight="1">
      <c r="B23" s="83" t="s">
        <v>13</v>
      </c>
      <c r="C23" s="34" t="s">
        <v>117</v>
      </c>
      <c r="D23" s="182">
        <v>1</v>
      </c>
      <c r="E23" s="182" t="s">
        <v>93</v>
      </c>
      <c r="F23" s="182" t="s">
        <v>93</v>
      </c>
      <c r="G23" s="182" t="s">
        <v>93</v>
      </c>
      <c r="H23" s="182" t="s">
        <v>93</v>
      </c>
      <c r="I23" s="182">
        <v>2.1054371785451873</v>
      </c>
      <c r="J23" s="182">
        <v>2.1057225994180406</v>
      </c>
      <c r="K23" s="182" t="s">
        <v>93</v>
      </c>
      <c r="L23" s="182">
        <v>1.4158968101795364</v>
      </c>
      <c r="M23" s="182" t="s">
        <v>93</v>
      </c>
      <c r="N23" s="182">
        <v>3.6231691078561918</v>
      </c>
      <c r="O23" s="182" t="s">
        <v>93</v>
      </c>
      <c r="P23" s="182">
        <v>3.5615183246073299</v>
      </c>
      <c r="Q23" s="182" t="s">
        <v>93</v>
      </c>
      <c r="R23" s="182">
        <v>1.5070931849791378</v>
      </c>
      <c r="S23" s="96"/>
    </row>
    <row r="24" spans="1:19" ht="30" customHeight="1">
      <c r="B24" s="91" t="s">
        <v>27</v>
      </c>
      <c r="C24" s="32" t="s">
        <v>110</v>
      </c>
      <c r="D24" s="181" t="s">
        <v>93</v>
      </c>
      <c r="E24" s="181" t="s">
        <v>93</v>
      </c>
      <c r="F24" s="181" t="s">
        <v>93</v>
      </c>
      <c r="G24" s="181">
        <v>5.2383614457831325</v>
      </c>
      <c r="H24" s="181" t="s">
        <v>93</v>
      </c>
      <c r="I24" s="181">
        <v>5.2383614457831325</v>
      </c>
      <c r="J24" s="181">
        <v>5.2383614457831325</v>
      </c>
      <c r="K24" s="181">
        <v>5.2383614457831325</v>
      </c>
      <c r="L24" s="181">
        <v>5.2383614457831325</v>
      </c>
      <c r="M24" s="181">
        <v>7.5414012738853504</v>
      </c>
      <c r="N24" s="181">
        <v>10.565527065527066</v>
      </c>
      <c r="O24" s="181" t="s">
        <v>93</v>
      </c>
      <c r="P24" s="181">
        <v>8.9690652320107596</v>
      </c>
      <c r="Q24" s="181" t="s">
        <v>93</v>
      </c>
      <c r="R24" s="181">
        <v>5.4878355893330939</v>
      </c>
      <c r="S24" s="96"/>
    </row>
    <row r="25" spans="1:19" ht="30" customHeight="1">
      <c r="B25" s="364" t="s">
        <v>68</v>
      </c>
      <c r="C25" s="364"/>
      <c r="D25" s="255">
        <v>1</v>
      </c>
      <c r="E25" s="255">
        <v>2</v>
      </c>
      <c r="F25" s="255">
        <v>1.6223309651153508</v>
      </c>
      <c r="G25" s="255">
        <v>4.7117274174775376</v>
      </c>
      <c r="H25" s="255">
        <v>3.340725806451613</v>
      </c>
      <c r="I25" s="255">
        <v>4.1912034167798202</v>
      </c>
      <c r="J25" s="255">
        <v>3.4239536966931654</v>
      </c>
      <c r="K25" s="255">
        <v>4.9952625966552784</v>
      </c>
      <c r="L25" s="255">
        <v>3.8134184585979889</v>
      </c>
      <c r="M25" s="255">
        <v>7.4008236101578584</v>
      </c>
      <c r="N25" s="255">
        <v>7.9264769297110824</v>
      </c>
      <c r="O25" s="255" t="s">
        <v>93</v>
      </c>
      <c r="P25" s="255">
        <v>7.6991816261879622</v>
      </c>
      <c r="Q25" s="255">
        <v>31.578947368421051</v>
      </c>
      <c r="R25" s="255">
        <v>3.943227220089812</v>
      </c>
      <c r="S25" s="96"/>
    </row>
    <row r="26" spans="1:19" ht="30" customHeight="1"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 ht="30" customHeight="1">
      <c r="B27" s="360" t="s">
        <v>286</v>
      </c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96"/>
    </row>
    <row r="28" spans="1:19" ht="30" customHeight="1"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s="290" customFormat="1" ht="30.75" customHeight="1">
      <c r="B29" s="289" t="s">
        <v>263</v>
      </c>
      <c r="C29" s="289"/>
      <c r="D29" s="289"/>
      <c r="E29" s="289"/>
      <c r="F29" s="289"/>
      <c r="G29" s="289"/>
      <c r="Q29" s="345" t="s">
        <v>264</v>
      </c>
      <c r="R29" s="345"/>
    </row>
    <row r="30" spans="1:19" s="16" customFormat="1" ht="31" customHeight="1">
      <c r="B30" s="237"/>
    </row>
    <row r="31" spans="1:19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19" ht="30" customHeight="1">
      <c r="A32" s="43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30" customHeight="1">
      <c r="A33" s="44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30" customHeight="1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30" customHeight="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 ht="30" customHeight="1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</sheetData>
  <mergeCells count="13">
    <mergeCell ref="B31:R31"/>
    <mergeCell ref="Q8:Q9"/>
    <mergeCell ref="R8:R9"/>
    <mergeCell ref="C8:C9"/>
    <mergeCell ref="B25:C25"/>
    <mergeCell ref="B8:B9"/>
    <mergeCell ref="D8:L8"/>
    <mergeCell ref="M8:P8"/>
    <mergeCell ref="B27:R27"/>
    <mergeCell ref="B5:R5"/>
    <mergeCell ref="B6:R6"/>
    <mergeCell ref="P2:R2"/>
    <mergeCell ref="Q29:R29"/>
  </mergeCells>
  <phoneticPr fontId="0" type="noConversion"/>
  <hyperlinks>
    <hyperlink ref="B31" location="Índice!A1" display="Volver al índice"/>
    <hyperlink ref="Q29" location="'7.d'!A1" display="Siguiente   "/>
    <hyperlink ref="B29" location="'7.b'!A1" display="  Atrás "/>
    <hyperlink ref="R29" location="'7.d'!A1" display="'7.d'!A1"/>
  </hyperlinks>
  <pageMargins left="0.70000000000000007" right="0.70000000000000007" top="1.54" bottom="0.75000000000000011" header="0.30000000000000004" footer="0.30000000000000004"/>
  <pageSetup paperSize="9" scale="4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7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6640625" style="16" customWidth="1"/>
    <col min="3" max="3" width="12.83203125" style="16"/>
    <col min="4" max="4" width="21.5" style="16" customWidth="1"/>
    <col min="5" max="5" width="12.83203125" style="16"/>
    <col min="6" max="6" width="16.83203125" style="16" customWidth="1"/>
    <col min="7" max="8" width="12.83203125" style="16"/>
    <col min="9" max="9" width="19.83203125" style="16" customWidth="1"/>
    <col min="10" max="10" width="20.83203125" style="16" customWidth="1"/>
    <col min="11" max="11" width="22.6640625" style="16" customWidth="1"/>
    <col min="12" max="16384" width="12.83203125" style="16"/>
  </cols>
  <sheetData>
    <row r="1" spans="1:25" s="37" customFormat="1" ht="30.75" customHeight="1"/>
    <row r="2" spans="1:25" s="37" customFormat="1" ht="62" customHeight="1">
      <c r="D2" s="38"/>
      <c r="F2" s="39"/>
      <c r="H2" s="40"/>
      <c r="I2" s="40"/>
      <c r="M2" s="328" t="s">
        <v>314</v>
      </c>
      <c r="N2" s="328"/>
      <c r="O2" s="328"/>
    </row>
    <row r="3" spans="1:25" s="37" customFormat="1" ht="30.75" customHeight="1">
      <c r="C3" s="41"/>
      <c r="D3" s="41"/>
      <c r="E3" s="41"/>
      <c r="J3" s="42"/>
      <c r="K3" s="42"/>
      <c r="L3" s="42"/>
      <c r="M3" s="42"/>
    </row>
    <row r="5" spans="1:25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282"/>
      <c r="P5" s="282"/>
      <c r="Q5" s="282"/>
      <c r="R5" s="282"/>
      <c r="S5" s="282"/>
      <c r="T5" s="282"/>
      <c r="U5" s="282"/>
      <c r="V5" s="284"/>
      <c r="W5" s="284"/>
      <c r="X5" s="284"/>
    </row>
    <row r="6" spans="1:25" s="288" customFormat="1" ht="30" customHeight="1">
      <c r="B6" s="338" t="s">
        <v>297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286"/>
      <c r="P6" s="286"/>
      <c r="Q6" s="286"/>
      <c r="R6" s="286"/>
      <c r="S6" s="286"/>
      <c r="T6" s="286"/>
      <c r="U6" s="286"/>
      <c r="V6" s="287"/>
      <c r="W6" s="287"/>
      <c r="X6" s="287"/>
      <c r="Y6" s="287"/>
    </row>
    <row r="7" spans="1:25" ht="30" customHeight="1">
      <c r="A7" s="24"/>
      <c r="B7" s="64"/>
      <c r="C7" s="24"/>
      <c r="D7" s="24"/>
      <c r="E7" s="24"/>
      <c r="F7" s="24"/>
      <c r="G7" s="24"/>
      <c r="H7" s="175"/>
      <c r="I7" s="24"/>
      <c r="J7" s="24"/>
      <c r="K7" s="24"/>
      <c r="L7" s="24"/>
      <c r="M7" s="24"/>
      <c r="N7" s="24"/>
      <c r="O7" s="24"/>
      <c r="P7" s="24"/>
    </row>
    <row r="8" spans="1:25" ht="30" customHeight="1">
      <c r="A8" s="24"/>
      <c r="B8" s="355" t="s">
        <v>99</v>
      </c>
      <c r="C8" s="356" t="s">
        <v>109</v>
      </c>
      <c r="D8" s="356" t="s">
        <v>94</v>
      </c>
      <c r="E8" s="356"/>
      <c r="F8" s="356"/>
      <c r="G8" s="356"/>
      <c r="H8" s="356"/>
      <c r="I8" s="356"/>
      <c r="J8" s="356"/>
      <c r="K8" s="356"/>
      <c r="L8" s="356" t="s">
        <v>29</v>
      </c>
      <c r="M8" s="356"/>
      <c r="N8" s="356"/>
      <c r="O8" s="355" t="s">
        <v>95</v>
      </c>
      <c r="P8" s="24"/>
    </row>
    <row r="9" spans="1:25" ht="30" customHeight="1">
      <c r="A9" s="24"/>
      <c r="B9" s="355"/>
      <c r="C9" s="356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  <c r="P9" s="24"/>
    </row>
    <row r="10" spans="1:25" ht="30" customHeight="1">
      <c r="A10" s="24"/>
      <c r="B10" s="32" t="s">
        <v>17</v>
      </c>
      <c r="C10" s="32" t="s">
        <v>110</v>
      </c>
      <c r="D10" s="176"/>
      <c r="E10" s="176"/>
      <c r="F10" s="176"/>
      <c r="G10" s="179" t="s">
        <v>57</v>
      </c>
      <c r="H10" s="177"/>
      <c r="I10" s="179" t="s">
        <v>57</v>
      </c>
      <c r="J10" s="179" t="s">
        <v>57</v>
      </c>
      <c r="K10" s="176"/>
      <c r="L10" s="179" t="s">
        <v>57</v>
      </c>
      <c r="M10" s="176"/>
      <c r="N10" s="176"/>
      <c r="O10" s="176"/>
      <c r="P10" s="24"/>
    </row>
    <row r="11" spans="1:25" ht="30" customHeight="1">
      <c r="A11" s="24"/>
      <c r="B11" s="32" t="s">
        <v>5</v>
      </c>
      <c r="C11" s="32" t="s">
        <v>111</v>
      </c>
      <c r="D11" s="176"/>
      <c r="E11" s="176"/>
      <c r="F11" s="176"/>
      <c r="G11" s="179" t="s">
        <v>58</v>
      </c>
      <c r="H11" s="177"/>
      <c r="I11" s="179" t="s">
        <v>58</v>
      </c>
      <c r="J11" s="179" t="s">
        <v>57</v>
      </c>
      <c r="K11" s="176"/>
      <c r="L11" s="176"/>
      <c r="M11" s="176"/>
      <c r="N11" s="176"/>
      <c r="O11" s="176"/>
      <c r="P11" s="24"/>
    </row>
    <row r="12" spans="1:25" ht="30" customHeight="1">
      <c r="A12" s="24"/>
      <c r="B12" s="32" t="s">
        <v>18</v>
      </c>
      <c r="C12" s="32" t="s">
        <v>112</v>
      </c>
      <c r="D12" s="176"/>
      <c r="E12" s="176"/>
      <c r="F12" s="179" t="s">
        <v>58</v>
      </c>
      <c r="G12" s="178"/>
      <c r="H12" s="179" t="s">
        <v>57</v>
      </c>
      <c r="I12" s="179" t="s">
        <v>57</v>
      </c>
      <c r="J12" s="176"/>
      <c r="K12" s="176"/>
      <c r="L12" s="179" t="s">
        <v>57</v>
      </c>
      <c r="M12" s="179" t="s">
        <v>57</v>
      </c>
      <c r="N12" s="179" t="s">
        <v>57</v>
      </c>
      <c r="O12" s="176"/>
      <c r="P12" s="24"/>
    </row>
    <row r="13" spans="1:25" ht="30" customHeight="1">
      <c r="A13" s="24"/>
      <c r="B13" s="32" t="s">
        <v>19</v>
      </c>
      <c r="C13" s="32" t="s">
        <v>113</v>
      </c>
      <c r="D13" s="176"/>
      <c r="E13" s="179" t="s">
        <v>59</v>
      </c>
      <c r="F13" s="179" t="s">
        <v>59</v>
      </c>
      <c r="G13" s="179" t="s">
        <v>59</v>
      </c>
      <c r="H13" s="177"/>
      <c r="I13" s="179" t="s">
        <v>58</v>
      </c>
      <c r="J13" s="176"/>
      <c r="K13" s="176"/>
      <c r="L13" s="176"/>
      <c r="M13" s="179" t="s">
        <v>57</v>
      </c>
      <c r="N13" s="176"/>
      <c r="O13" s="176"/>
      <c r="P13" s="24"/>
    </row>
    <row r="14" spans="1:25" ht="30" customHeight="1">
      <c r="A14" s="24"/>
      <c r="B14" s="32" t="s">
        <v>20</v>
      </c>
      <c r="C14" s="32" t="s">
        <v>7</v>
      </c>
      <c r="D14" s="176"/>
      <c r="E14" s="176"/>
      <c r="F14" s="176"/>
      <c r="G14" s="179" t="s">
        <v>58</v>
      </c>
      <c r="H14" s="177"/>
      <c r="I14" s="179" t="s">
        <v>58</v>
      </c>
      <c r="J14" s="179" t="s">
        <v>57</v>
      </c>
      <c r="K14" s="176"/>
      <c r="L14" s="179" t="s">
        <v>57</v>
      </c>
      <c r="M14" s="179" t="s">
        <v>57</v>
      </c>
      <c r="N14" s="176"/>
      <c r="O14" s="176"/>
      <c r="P14" s="24"/>
    </row>
    <row r="15" spans="1:25" ht="30" customHeight="1">
      <c r="A15" s="24"/>
      <c r="B15" s="32" t="s">
        <v>11</v>
      </c>
      <c r="C15" s="32" t="s">
        <v>110</v>
      </c>
      <c r="D15" s="176"/>
      <c r="E15" s="176"/>
      <c r="F15" s="176"/>
      <c r="G15" s="179" t="s">
        <v>57</v>
      </c>
      <c r="H15" s="177"/>
      <c r="I15" s="179" t="s">
        <v>57</v>
      </c>
      <c r="J15" s="179" t="s">
        <v>57</v>
      </c>
      <c r="K15" s="179" t="s">
        <v>57</v>
      </c>
      <c r="L15" s="176"/>
      <c r="M15" s="176"/>
      <c r="N15" s="176"/>
      <c r="O15" s="176"/>
      <c r="P15" s="24"/>
    </row>
    <row r="16" spans="1:25" ht="30" customHeight="1">
      <c r="A16" s="24"/>
      <c r="B16" s="32" t="s">
        <v>21</v>
      </c>
      <c r="C16" s="32" t="s">
        <v>7</v>
      </c>
      <c r="D16" s="176"/>
      <c r="E16" s="176"/>
      <c r="F16" s="176"/>
      <c r="G16" s="176"/>
      <c r="H16" s="177"/>
      <c r="I16" s="179" t="s">
        <v>58</v>
      </c>
      <c r="J16" s="176"/>
      <c r="K16" s="176"/>
      <c r="L16" s="179" t="s">
        <v>57</v>
      </c>
      <c r="M16" s="176"/>
      <c r="N16" s="176"/>
      <c r="O16" s="176"/>
      <c r="P16" s="24"/>
    </row>
    <row r="17" spans="1:16" ht="30" customHeight="1">
      <c r="A17" s="24"/>
      <c r="B17" s="32" t="s">
        <v>9</v>
      </c>
      <c r="C17" s="32" t="s">
        <v>7</v>
      </c>
      <c r="D17" s="176"/>
      <c r="E17" s="176"/>
      <c r="F17" s="176"/>
      <c r="G17" s="176"/>
      <c r="H17" s="177"/>
      <c r="I17" s="179" t="s">
        <v>57</v>
      </c>
      <c r="J17" s="179" t="s">
        <v>57</v>
      </c>
      <c r="K17" s="176"/>
      <c r="L17" s="176"/>
      <c r="M17" s="176"/>
      <c r="N17" s="176"/>
      <c r="O17" s="176"/>
      <c r="P17" s="24"/>
    </row>
    <row r="18" spans="1:16" ht="30" customHeight="1">
      <c r="A18" s="24"/>
      <c r="B18" s="32" t="s">
        <v>22</v>
      </c>
      <c r="C18" s="32" t="s">
        <v>114</v>
      </c>
      <c r="D18" s="179" t="s">
        <v>59</v>
      </c>
      <c r="E18" s="176"/>
      <c r="F18" s="179" t="s">
        <v>59</v>
      </c>
      <c r="G18" s="179" t="s">
        <v>59</v>
      </c>
      <c r="H18" s="177"/>
      <c r="I18" s="179" t="s">
        <v>59</v>
      </c>
      <c r="J18" s="176"/>
      <c r="K18" s="176"/>
      <c r="L18" s="176"/>
      <c r="M18" s="176"/>
      <c r="N18" s="176"/>
      <c r="O18" s="176"/>
      <c r="P18" s="24"/>
    </row>
    <row r="19" spans="1:16" ht="30" customHeight="1">
      <c r="A19" s="24"/>
      <c r="B19" s="32" t="s">
        <v>23</v>
      </c>
      <c r="C19" s="32" t="s">
        <v>115</v>
      </c>
      <c r="D19" s="176"/>
      <c r="E19" s="176"/>
      <c r="F19" s="176"/>
      <c r="G19" s="176"/>
      <c r="H19" s="177"/>
      <c r="I19" s="179" t="s">
        <v>57</v>
      </c>
      <c r="J19" s="179" t="s">
        <v>57</v>
      </c>
      <c r="K19" s="176"/>
      <c r="L19" s="179" t="s">
        <v>57</v>
      </c>
      <c r="M19" s="176"/>
      <c r="N19" s="176"/>
      <c r="O19" s="176"/>
      <c r="P19" s="24"/>
    </row>
    <row r="20" spans="1:16" ht="30" customHeight="1">
      <c r="A20" s="24"/>
      <c r="B20" s="32" t="s">
        <v>24</v>
      </c>
      <c r="C20" s="32" t="s">
        <v>110</v>
      </c>
      <c r="D20" s="176"/>
      <c r="E20" s="176"/>
      <c r="F20" s="176"/>
      <c r="G20" s="179" t="s">
        <v>57</v>
      </c>
      <c r="H20" s="177"/>
      <c r="I20" s="179" t="s">
        <v>57</v>
      </c>
      <c r="J20" s="179" t="s">
        <v>57</v>
      </c>
      <c r="K20" s="176"/>
      <c r="L20" s="179" t="s">
        <v>57</v>
      </c>
      <c r="M20" s="176"/>
      <c r="N20" s="176"/>
      <c r="O20" s="176"/>
      <c r="P20" s="24"/>
    </row>
    <row r="21" spans="1:16" ht="30" customHeight="1">
      <c r="A21" s="24"/>
      <c r="B21" s="32" t="s">
        <v>25</v>
      </c>
      <c r="C21" s="32" t="s">
        <v>110</v>
      </c>
      <c r="D21" s="176"/>
      <c r="E21" s="176"/>
      <c r="F21" s="179" t="s">
        <v>59</v>
      </c>
      <c r="G21" s="179" t="s">
        <v>59</v>
      </c>
      <c r="H21" s="177"/>
      <c r="I21" s="179" t="s">
        <v>57</v>
      </c>
      <c r="J21" s="176"/>
      <c r="K21" s="176"/>
      <c r="L21" s="179" t="s">
        <v>57</v>
      </c>
      <c r="M21" s="179" t="s">
        <v>57</v>
      </c>
      <c r="N21" s="179" t="s">
        <v>57</v>
      </c>
      <c r="O21" s="179" t="s">
        <v>57</v>
      </c>
      <c r="P21" s="24"/>
    </row>
    <row r="22" spans="1:16" ht="30" customHeight="1">
      <c r="A22" s="24"/>
      <c r="B22" s="32" t="s">
        <v>26</v>
      </c>
      <c r="C22" s="32" t="s">
        <v>116</v>
      </c>
      <c r="D22" s="176"/>
      <c r="E22" s="176"/>
      <c r="F22" s="176"/>
      <c r="G22" s="176"/>
      <c r="H22" s="177"/>
      <c r="I22" s="179" t="s">
        <v>57</v>
      </c>
      <c r="J22" s="176"/>
      <c r="K22" s="176"/>
      <c r="L22" s="179" t="s">
        <v>57</v>
      </c>
      <c r="M22" s="176"/>
      <c r="N22" s="176"/>
      <c r="O22" s="176"/>
      <c r="P22" s="24"/>
    </row>
    <row r="23" spans="1:16" ht="30" customHeight="1">
      <c r="A23" s="24"/>
      <c r="B23" s="32" t="s">
        <v>13</v>
      </c>
      <c r="C23" s="32" t="s">
        <v>117</v>
      </c>
      <c r="D23" s="179" t="s">
        <v>30</v>
      </c>
      <c r="E23" s="176"/>
      <c r="F23" s="176"/>
      <c r="G23" s="176"/>
      <c r="H23" s="177"/>
      <c r="I23" s="179" t="s">
        <v>57</v>
      </c>
      <c r="J23" s="179" t="s">
        <v>57</v>
      </c>
      <c r="K23" s="176"/>
      <c r="L23" s="179" t="s">
        <v>30</v>
      </c>
      <c r="M23" s="179"/>
      <c r="N23" s="176"/>
      <c r="O23" s="176"/>
      <c r="P23" s="24"/>
    </row>
    <row r="24" spans="1:16" ht="30" customHeight="1">
      <c r="A24" s="24"/>
      <c r="B24" s="32" t="s">
        <v>27</v>
      </c>
      <c r="C24" s="32" t="s">
        <v>110</v>
      </c>
      <c r="D24" s="176"/>
      <c r="E24" s="176"/>
      <c r="F24" s="176"/>
      <c r="G24" s="179" t="s">
        <v>57</v>
      </c>
      <c r="H24" s="177"/>
      <c r="I24" s="179" t="s">
        <v>57</v>
      </c>
      <c r="J24" s="179" t="s">
        <v>57</v>
      </c>
      <c r="K24" s="179" t="s">
        <v>57</v>
      </c>
      <c r="L24" s="179" t="s">
        <v>57</v>
      </c>
      <c r="M24" s="179" t="s">
        <v>57</v>
      </c>
      <c r="N24" s="176"/>
      <c r="O24" s="176"/>
      <c r="P24" s="24"/>
    </row>
    <row r="25" spans="1:16" ht="30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25" customHeight="1">
      <c r="A26" s="24"/>
      <c r="B26" s="352" t="s">
        <v>217</v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24"/>
    </row>
    <row r="27" spans="1:16" ht="25" customHeight="1">
      <c r="B27" s="352" t="s">
        <v>216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24"/>
    </row>
    <row r="28" spans="1:16" ht="25" customHeight="1">
      <c r="B28" s="353" t="s">
        <v>266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24"/>
    </row>
    <row r="29" spans="1:16" ht="30" customHeight="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s="290" customFormat="1" ht="30.75" customHeight="1">
      <c r="B30" s="289" t="s">
        <v>263</v>
      </c>
      <c r="C30" s="289"/>
      <c r="D30" s="289"/>
      <c r="E30" s="289"/>
      <c r="F30" s="289"/>
      <c r="G30" s="289"/>
      <c r="N30" s="354" t="s">
        <v>264</v>
      </c>
      <c r="O30" s="354"/>
    </row>
    <row r="31" spans="1:16" ht="31" customHeight="1">
      <c r="B31" s="237"/>
    </row>
    <row r="32" spans="1:16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</row>
    <row r="33" spans="1:16" ht="30" customHeight="1">
      <c r="A33" s="4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30" customHeight="1">
      <c r="A34" s="4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30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30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30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</sheetData>
  <mergeCells count="13">
    <mergeCell ref="B32:O32"/>
    <mergeCell ref="B5:N5"/>
    <mergeCell ref="B6:N6"/>
    <mergeCell ref="O8:O9"/>
    <mergeCell ref="C8:C9"/>
    <mergeCell ref="B8:B9"/>
    <mergeCell ref="D8:K8"/>
    <mergeCell ref="L8:N8"/>
    <mergeCell ref="B26:O26"/>
    <mergeCell ref="B27:O27"/>
    <mergeCell ref="B28:O28"/>
    <mergeCell ref="M2:O2"/>
    <mergeCell ref="N30:O30"/>
  </mergeCells>
  <phoneticPr fontId="0" type="noConversion"/>
  <hyperlinks>
    <hyperlink ref="B32" location="Índice!A1" display="Volver al índice"/>
    <hyperlink ref="N30" location="'7.e'!A1" display="Siguiente   "/>
    <hyperlink ref="B30" location="'7.c'!A1" display="  Atrás "/>
    <hyperlink ref="O30" location="'7.e'!A1" display="'7.e'!A1"/>
  </hyperlinks>
  <pageMargins left="0.70000000000000007" right="0.70000000000000007" top="1.54" bottom="0.75000000000000011" header="0.30000000000000004" footer="0.30000000000000004"/>
  <pageSetup paperSize="9" scale="48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5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6640625" style="16" customWidth="1"/>
    <col min="3" max="3" width="15.6640625" style="16" customWidth="1"/>
    <col min="4" max="4" width="17.33203125" style="16" customWidth="1"/>
    <col min="5" max="5" width="18.5" style="16" customWidth="1"/>
    <col min="6" max="6" width="18.1640625" style="16" customWidth="1"/>
    <col min="7" max="7" width="19.33203125" style="16" customWidth="1"/>
    <col min="8" max="16384" width="12.83203125" style="16"/>
  </cols>
  <sheetData>
    <row r="1" spans="1:22" s="37" customFormat="1" ht="30.75" customHeight="1"/>
    <row r="2" spans="1:22" s="37" customFormat="1" ht="62" customHeight="1">
      <c r="D2" s="38"/>
      <c r="F2" s="328" t="s">
        <v>314</v>
      </c>
      <c r="G2" s="328"/>
      <c r="H2" s="40"/>
      <c r="I2" s="40"/>
    </row>
    <row r="3" spans="1:22" s="37" customFormat="1" ht="30.75" customHeight="1">
      <c r="C3" s="41"/>
      <c r="D3" s="41"/>
      <c r="E3" s="41"/>
      <c r="J3" s="42"/>
      <c r="K3" s="42"/>
      <c r="L3" s="42"/>
      <c r="M3" s="42"/>
    </row>
    <row r="5" spans="1:22" s="285" customFormat="1" ht="60" customHeight="1">
      <c r="B5" s="337" t="s">
        <v>125</v>
      </c>
      <c r="C5" s="337"/>
      <c r="D5" s="337"/>
      <c r="E5" s="337"/>
      <c r="F5" s="337"/>
      <c r="G5" s="337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4"/>
      <c r="T5" s="284"/>
      <c r="U5" s="284"/>
    </row>
    <row r="6" spans="1:22" s="288" customFormat="1" ht="30" customHeight="1">
      <c r="B6" s="338" t="s">
        <v>296</v>
      </c>
      <c r="C6" s="339"/>
      <c r="D6" s="339"/>
      <c r="E6" s="339"/>
      <c r="F6" s="339"/>
      <c r="G6" s="339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7"/>
      <c r="T6" s="287"/>
      <c r="U6" s="287"/>
      <c r="V6" s="287"/>
    </row>
    <row r="7" spans="1:22" ht="30" customHeight="1">
      <c r="A7" s="64"/>
      <c r="B7" s="24"/>
      <c r="C7" s="24"/>
      <c r="D7" s="24"/>
      <c r="E7" s="24"/>
      <c r="F7" s="24"/>
      <c r="G7" s="24"/>
      <c r="H7" s="24"/>
    </row>
    <row r="8" spans="1:22" ht="50" customHeight="1">
      <c r="B8" s="263" t="s">
        <v>99</v>
      </c>
      <c r="C8" s="263" t="s">
        <v>109</v>
      </c>
      <c r="D8" s="263" t="s">
        <v>101</v>
      </c>
      <c r="E8" s="263" t="s">
        <v>66</v>
      </c>
      <c r="F8" s="263" t="s">
        <v>28</v>
      </c>
      <c r="G8" s="263" t="s">
        <v>67</v>
      </c>
      <c r="H8" s="24"/>
    </row>
    <row r="9" spans="1:22" ht="30" customHeight="1">
      <c r="B9" s="201" t="s">
        <v>17</v>
      </c>
      <c r="C9" s="57" t="s">
        <v>110</v>
      </c>
      <c r="D9" s="269">
        <v>7891</v>
      </c>
      <c r="E9" s="269">
        <v>0</v>
      </c>
      <c r="F9" s="269">
        <v>7891</v>
      </c>
      <c r="G9" s="270">
        <v>1.2640120970971452E-2</v>
      </c>
      <c r="H9" s="271"/>
    </row>
    <row r="10" spans="1:22" ht="30" customHeight="1">
      <c r="B10" s="58" t="s">
        <v>5</v>
      </c>
      <c r="C10" s="58" t="s">
        <v>111</v>
      </c>
      <c r="D10" s="223">
        <v>48907</v>
      </c>
      <c r="E10" s="223">
        <v>0</v>
      </c>
      <c r="F10" s="223">
        <v>48907</v>
      </c>
      <c r="G10" s="272">
        <v>7.8341198368685944E-2</v>
      </c>
      <c r="H10" s="271"/>
    </row>
    <row r="11" spans="1:22" ht="30" customHeight="1">
      <c r="B11" s="201" t="s">
        <v>18</v>
      </c>
      <c r="C11" s="57" t="s">
        <v>112</v>
      </c>
      <c r="D11" s="269">
        <v>84000</v>
      </c>
      <c r="E11" s="269">
        <v>0</v>
      </c>
      <c r="F11" s="269">
        <v>84000</v>
      </c>
      <c r="G11" s="270">
        <v>0.13455457629725029</v>
      </c>
      <c r="H11" s="271"/>
    </row>
    <row r="12" spans="1:22" ht="30" customHeight="1">
      <c r="B12" s="58" t="s">
        <v>19</v>
      </c>
      <c r="C12" s="58" t="s">
        <v>113</v>
      </c>
      <c r="D12" s="223">
        <v>12411</v>
      </c>
      <c r="E12" s="223">
        <v>0</v>
      </c>
      <c r="F12" s="223">
        <v>12411</v>
      </c>
      <c r="G12" s="272">
        <v>1.9880438647918729E-2</v>
      </c>
      <c r="H12" s="271"/>
    </row>
    <row r="13" spans="1:22" ht="30" customHeight="1">
      <c r="B13" s="201" t="s">
        <v>20</v>
      </c>
      <c r="C13" s="57" t="s">
        <v>7</v>
      </c>
      <c r="D13" s="269">
        <v>182998</v>
      </c>
      <c r="E13" s="269">
        <v>0</v>
      </c>
      <c r="F13" s="269">
        <v>182998</v>
      </c>
      <c r="G13" s="270">
        <v>0.29313355182433581</v>
      </c>
      <c r="H13" s="271"/>
    </row>
    <row r="14" spans="1:22" ht="30" customHeight="1">
      <c r="B14" s="58" t="s">
        <v>11</v>
      </c>
      <c r="C14" s="58" t="s">
        <v>110</v>
      </c>
      <c r="D14" s="223">
        <v>4711</v>
      </c>
      <c r="E14" s="223">
        <v>0</v>
      </c>
      <c r="F14" s="223">
        <v>4711</v>
      </c>
      <c r="G14" s="272">
        <v>7.5462691540041198E-3</v>
      </c>
      <c r="H14" s="271"/>
    </row>
    <row r="15" spans="1:22" ht="30" customHeight="1">
      <c r="B15" s="201" t="s">
        <v>21</v>
      </c>
      <c r="C15" s="57" t="s">
        <v>7</v>
      </c>
      <c r="D15" s="269">
        <v>11206</v>
      </c>
      <c r="E15" s="269">
        <v>0</v>
      </c>
      <c r="F15" s="269">
        <v>11206</v>
      </c>
      <c r="G15" s="270">
        <v>1.7950221214130792E-2</v>
      </c>
      <c r="H15" s="271"/>
    </row>
    <row r="16" spans="1:22" ht="30" customHeight="1">
      <c r="B16" s="58" t="s">
        <v>9</v>
      </c>
      <c r="C16" s="58" t="s">
        <v>7</v>
      </c>
      <c r="D16" s="223">
        <v>4578</v>
      </c>
      <c r="E16" s="223">
        <v>0</v>
      </c>
      <c r="F16" s="223">
        <v>4578</v>
      </c>
      <c r="G16" s="272">
        <v>7.3332244082001405E-3</v>
      </c>
      <c r="H16" s="271"/>
    </row>
    <row r="17" spans="1:13" ht="30" customHeight="1">
      <c r="B17" s="201" t="s">
        <v>22</v>
      </c>
      <c r="C17" s="57" t="s">
        <v>114</v>
      </c>
      <c r="D17" s="269">
        <v>81826</v>
      </c>
      <c r="E17" s="269">
        <v>62400</v>
      </c>
      <c r="F17" s="269">
        <v>144226</v>
      </c>
      <c r="G17" s="270">
        <v>0.23102700382199071</v>
      </c>
      <c r="H17" s="271"/>
    </row>
    <row r="18" spans="1:13" ht="30" customHeight="1">
      <c r="B18" s="58" t="s">
        <v>23</v>
      </c>
      <c r="C18" s="58" t="s">
        <v>115</v>
      </c>
      <c r="D18" s="223">
        <v>3072</v>
      </c>
      <c r="E18" s="223">
        <v>0</v>
      </c>
      <c r="F18" s="223">
        <v>3072</v>
      </c>
      <c r="G18" s="272">
        <v>4.9208530760137242E-3</v>
      </c>
      <c r="H18" s="271"/>
    </row>
    <row r="19" spans="1:13" ht="30" customHeight="1">
      <c r="B19" s="201" t="s">
        <v>24</v>
      </c>
      <c r="C19" s="57" t="s">
        <v>110</v>
      </c>
      <c r="D19" s="269">
        <v>5422</v>
      </c>
      <c r="E19" s="269">
        <v>0</v>
      </c>
      <c r="F19" s="269">
        <v>5422</v>
      </c>
      <c r="G19" s="270">
        <v>8.6851775319487026E-3</v>
      </c>
      <c r="H19" s="271"/>
    </row>
    <row r="20" spans="1:13" ht="30" customHeight="1">
      <c r="B20" s="58" t="s">
        <v>25</v>
      </c>
      <c r="C20" s="58" t="s">
        <v>110</v>
      </c>
      <c r="D20" s="223">
        <v>36069</v>
      </c>
      <c r="E20" s="223">
        <v>0</v>
      </c>
      <c r="F20" s="223">
        <v>36069</v>
      </c>
      <c r="G20" s="272">
        <v>5.7776773957922863E-2</v>
      </c>
      <c r="H20" s="271"/>
    </row>
    <row r="21" spans="1:13" ht="30" customHeight="1">
      <c r="B21" s="201" t="s">
        <v>26</v>
      </c>
      <c r="C21" s="57" t="s">
        <v>116</v>
      </c>
      <c r="D21" s="269">
        <v>13252</v>
      </c>
      <c r="E21" s="269">
        <v>0</v>
      </c>
      <c r="F21" s="269">
        <v>13252</v>
      </c>
      <c r="G21" s="270">
        <v>2.1227586251085246E-2</v>
      </c>
      <c r="H21" s="271"/>
    </row>
    <row r="22" spans="1:13" ht="30" customHeight="1">
      <c r="B22" s="58" t="s">
        <v>13</v>
      </c>
      <c r="C22" s="58" t="s">
        <v>117</v>
      </c>
      <c r="D22" s="223">
        <v>26909</v>
      </c>
      <c r="E22" s="223">
        <v>0</v>
      </c>
      <c r="F22" s="223">
        <v>26909</v>
      </c>
      <c r="G22" s="272">
        <v>4.3103917780746522E-2</v>
      </c>
      <c r="H22" s="271"/>
    </row>
    <row r="23" spans="1:13" ht="30" customHeight="1">
      <c r="B23" s="201" t="s">
        <v>27</v>
      </c>
      <c r="C23" s="57" t="s">
        <v>110</v>
      </c>
      <c r="D23" s="269">
        <v>38630</v>
      </c>
      <c r="E23" s="269">
        <v>0</v>
      </c>
      <c r="F23" s="269">
        <v>38630</v>
      </c>
      <c r="G23" s="270">
        <v>6.1879086694794978E-2</v>
      </c>
      <c r="H23" s="271"/>
    </row>
    <row r="24" spans="1:13" ht="30" customHeight="1">
      <c r="B24" s="365" t="s">
        <v>28</v>
      </c>
      <c r="C24" s="365"/>
      <c r="D24" s="273">
        <v>561882</v>
      </c>
      <c r="E24" s="273">
        <v>62400</v>
      </c>
      <c r="F24" s="273">
        <v>624282</v>
      </c>
      <c r="G24" s="274">
        <v>100</v>
      </c>
      <c r="H24" s="271"/>
    </row>
    <row r="25" spans="1:13" ht="30" customHeight="1">
      <c r="B25" s="24"/>
      <c r="C25" s="24"/>
      <c r="D25" s="24"/>
      <c r="E25" s="24"/>
      <c r="F25" s="24"/>
      <c r="G25" s="24"/>
      <c r="H25" s="24"/>
    </row>
    <row r="26" spans="1:13" ht="25" customHeight="1">
      <c r="B26" s="360" t="s">
        <v>288</v>
      </c>
      <c r="C26" s="360"/>
      <c r="D26" s="360"/>
      <c r="E26" s="360"/>
      <c r="F26" s="360"/>
      <c r="G26" s="360"/>
      <c r="H26" s="24"/>
    </row>
    <row r="27" spans="1:13" ht="30" customHeight="1">
      <c r="B27" s="140"/>
      <c r="C27" s="140"/>
      <c r="D27" s="140"/>
      <c r="E27" s="140"/>
      <c r="F27" s="140"/>
      <c r="G27" s="24"/>
      <c r="H27" s="24"/>
    </row>
    <row r="28" spans="1:13" s="290" customFormat="1" ht="30.75" customHeight="1">
      <c r="B28" s="289" t="s">
        <v>260</v>
      </c>
      <c r="C28" s="289"/>
      <c r="D28" s="289"/>
      <c r="E28" s="289"/>
      <c r="F28" s="289"/>
      <c r="G28" s="295" t="s">
        <v>273</v>
      </c>
      <c r="H28" s="293"/>
    </row>
    <row r="29" spans="1:13" ht="31" customHeight="1">
      <c r="B29" s="237"/>
    </row>
    <row r="30" spans="1:13" ht="50" customHeight="1">
      <c r="B30" s="335" t="s">
        <v>126</v>
      </c>
      <c r="C30" s="335"/>
      <c r="D30" s="335"/>
      <c r="E30" s="335"/>
      <c r="F30" s="335"/>
      <c r="G30" s="335"/>
      <c r="H30" s="268"/>
      <c r="I30" s="268"/>
      <c r="J30" s="268"/>
      <c r="K30" s="268"/>
      <c r="L30" s="268"/>
      <c r="M30" s="268"/>
    </row>
    <row r="31" spans="1:13" ht="30" customHeight="1">
      <c r="A31" s="44"/>
      <c r="B31" s="140"/>
      <c r="C31" s="140"/>
      <c r="D31" s="140"/>
      <c r="E31" s="140"/>
      <c r="F31" s="140"/>
      <c r="G31" s="24"/>
      <c r="H31" s="24"/>
    </row>
    <row r="32" spans="1:13" ht="30" customHeight="1">
      <c r="B32" s="140"/>
      <c r="C32" s="140"/>
      <c r="D32" s="140"/>
      <c r="E32" s="140"/>
      <c r="F32" s="140"/>
      <c r="G32" s="24"/>
      <c r="H32" s="24"/>
    </row>
    <row r="33" spans="2:8" ht="30" customHeight="1">
      <c r="B33" s="138"/>
      <c r="C33" s="229"/>
      <c r="D33" s="229"/>
      <c r="E33" s="229"/>
      <c r="F33" s="229"/>
      <c r="G33" s="24"/>
      <c r="H33" s="24"/>
    </row>
    <row r="34" spans="2:8" ht="30" customHeight="1">
      <c r="B34" s="187"/>
      <c r="C34" s="275"/>
      <c r="D34" s="275"/>
      <c r="E34" s="275"/>
      <c r="F34" s="276"/>
      <c r="G34" s="24"/>
      <c r="H34" s="24"/>
    </row>
    <row r="35" spans="2:8" ht="30" customHeight="1">
      <c r="B35" s="187"/>
      <c r="C35" s="275"/>
      <c r="D35" s="275"/>
      <c r="E35" s="275"/>
      <c r="F35" s="276"/>
      <c r="G35" s="24"/>
      <c r="H35" s="24"/>
    </row>
    <row r="36" spans="2:8" ht="30" customHeight="1">
      <c r="B36" s="187"/>
      <c r="C36" s="275"/>
      <c r="D36" s="275"/>
      <c r="E36" s="275"/>
      <c r="F36" s="276"/>
      <c r="G36" s="24"/>
      <c r="H36" s="24"/>
    </row>
    <row r="37" spans="2:8" ht="30" customHeight="1">
      <c r="B37" s="187"/>
      <c r="C37" s="275"/>
      <c r="D37" s="275"/>
      <c r="E37" s="275"/>
      <c r="F37" s="276"/>
      <c r="G37" s="24"/>
      <c r="H37" s="24"/>
    </row>
    <row r="38" spans="2:8" ht="30" customHeight="1">
      <c r="B38" s="187"/>
      <c r="C38" s="275"/>
      <c r="D38" s="275"/>
      <c r="E38" s="275"/>
      <c r="F38" s="276"/>
      <c r="G38" s="24"/>
      <c r="H38" s="24"/>
    </row>
    <row r="39" spans="2:8" ht="30" customHeight="1">
      <c r="B39" s="187"/>
      <c r="C39" s="275"/>
      <c r="D39" s="275"/>
      <c r="E39" s="275"/>
      <c r="F39" s="276"/>
      <c r="G39" s="24"/>
      <c r="H39" s="24"/>
    </row>
    <row r="40" spans="2:8" ht="30" customHeight="1">
      <c r="B40" s="187"/>
      <c r="C40" s="275"/>
      <c r="D40" s="275"/>
      <c r="E40" s="275"/>
      <c r="F40" s="276"/>
      <c r="G40" s="24"/>
      <c r="H40" s="24"/>
    </row>
    <row r="41" spans="2:8" ht="30" customHeight="1">
      <c r="B41" s="187"/>
      <c r="C41" s="275"/>
      <c r="D41" s="275"/>
      <c r="E41" s="275"/>
      <c r="F41" s="276"/>
      <c r="G41" s="24"/>
      <c r="H41" s="24"/>
    </row>
    <row r="42" spans="2:8" ht="30" customHeight="1">
      <c r="B42" s="187"/>
      <c r="C42" s="275"/>
      <c r="D42" s="275"/>
      <c r="E42" s="275"/>
      <c r="F42" s="276"/>
      <c r="G42" s="24"/>
      <c r="H42" s="24"/>
    </row>
    <row r="43" spans="2:8" ht="30" customHeight="1">
      <c r="B43" s="187"/>
      <c r="C43" s="275"/>
      <c r="D43" s="275"/>
      <c r="E43" s="275"/>
      <c r="F43" s="276"/>
      <c r="G43" s="24"/>
      <c r="H43" s="24"/>
    </row>
    <row r="44" spans="2:8" ht="30" customHeight="1">
      <c r="B44" s="187"/>
      <c r="C44" s="275"/>
      <c r="D44" s="275"/>
      <c r="E44" s="275"/>
      <c r="F44" s="276"/>
      <c r="G44" s="24"/>
      <c r="H44" s="24"/>
    </row>
    <row r="45" spans="2:8" ht="30" customHeight="1">
      <c r="B45" s="187"/>
      <c r="C45" s="275"/>
      <c r="D45" s="275"/>
      <c r="E45" s="275"/>
      <c r="F45" s="276"/>
      <c r="G45" s="24"/>
      <c r="H45" s="24"/>
    </row>
    <row r="46" spans="2:8" ht="30" customHeight="1">
      <c r="B46" s="187"/>
      <c r="C46" s="275"/>
      <c r="D46" s="275"/>
      <c r="E46" s="275"/>
      <c r="F46" s="276"/>
      <c r="G46" s="24"/>
      <c r="H46" s="24"/>
    </row>
    <row r="47" spans="2:8" ht="30" customHeight="1">
      <c r="B47" s="187"/>
      <c r="C47" s="275"/>
      <c r="D47" s="275"/>
      <c r="E47" s="275"/>
      <c r="F47" s="276"/>
      <c r="G47" s="24"/>
      <c r="H47" s="24"/>
    </row>
    <row r="48" spans="2:8" ht="30" customHeight="1">
      <c r="B48" s="128"/>
      <c r="C48" s="275"/>
      <c r="D48" s="275"/>
      <c r="E48" s="275"/>
      <c r="F48" s="276"/>
      <c r="G48" s="24"/>
      <c r="H48" s="24"/>
    </row>
    <row r="49" spans="2:8" ht="30" customHeight="1">
      <c r="B49" s="277"/>
      <c r="C49" s="278"/>
      <c r="D49" s="278"/>
      <c r="E49" s="278"/>
      <c r="F49" s="279"/>
      <c r="G49" s="24"/>
      <c r="H49" s="24"/>
    </row>
    <row r="50" spans="2:8" ht="30" customHeight="1">
      <c r="B50" s="140"/>
      <c r="C50" s="140"/>
      <c r="D50" s="140"/>
      <c r="E50" s="140"/>
      <c r="F50" s="140"/>
      <c r="G50" s="24"/>
      <c r="H50" s="24"/>
    </row>
    <row r="51" spans="2:8" ht="30" customHeight="1">
      <c r="B51" s="140"/>
      <c r="C51" s="140"/>
      <c r="D51" s="140"/>
      <c r="E51" s="140"/>
      <c r="F51" s="140"/>
      <c r="G51" s="24"/>
      <c r="H51" s="24"/>
    </row>
    <row r="52" spans="2:8" ht="30" customHeight="1">
      <c r="B52" s="140"/>
      <c r="C52" s="140"/>
      <c r="D52" s="140"/>
      <c r="E52" s="140"/>
      <c r="F52" s="140"/>
      <c r="G52" s="24"/>
      <c r="H52" s="24"/>
    </row>
    <row r="53" spans="2:8" ht="30" customHeight="1">
      <c r="B53" s="140"/>
      <c r="C53" s="140"/>
      <c r="D53" s="140"/>
      <c r="E53" s="140"/>
      <c r="F53" s="140"/>
      <c r="G53" s="24"/>
      <c r="H53" s="24"/>
    </row>
    <row r="54" spans="2:8" ht="30" customHeight="1">
      <c r="B54" s="24"/>
      <c r="C54" s="24"/>
      <c r="D54" s="24"/>
      <c r="E54" s="24"/>
      <c r="F54" s="24"/>
      <c r="G54" s="24"/>
      <c r="H54" s="24"/>
    </row>
    <row r="55" spans="2:8" ht="30" customHeight="1">
      <c r="B55" s="24"/>
      <c r="C55" s="24"/>
      <c r="D55" s="24"/>
      <c r="E55" s="24"/>
      <c r="F55" s="24"/>
      <c r="G55" s="24"/>
      <c r="H55" s="24"/>
    </row>
  </sheetData>
  <mergeCells count="6">
    <mergeCell ref="B24:C24"/>
    <mergeCell ref="B5:G5"/>
    <mergeCell ref="B6:G6"/>
    <mergeCell ref="F2:G2"/>
    <mergeCell ref="B30:G30"/>
    <mergeCell ref="B26:G26"/>
  </mergeCells>
  <phoneticPr fontId="0" type="noConversion"/>
  <hyperlinks>
    <hyperlink ref="B30" location="Índice!A1" display="Volver al índice"/>
    <hyperlink ref="G28" location="'7.f'!A1" display="Siguiente   "/>
    <hyperlink ref="B28" location="'7.d'!A1" display="  Atrás "/>
  </hyperlinks>
  <pageMargins left="0.70000000000000007" right="0.70000000000000007" top="1.54" bottom="0.75000000000000011" header="0.30000000000000004" footer="0.30000000000000004"/>
  <pageSetup paperSize="9" scale="8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35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6640625" style="16" customWidth="1"/>
    <col min="3" max="3" width="19" style="16" customWidth="1"/>
    <col min="4" max="4" width="30.83203125" style="16" customWidth="1"/>
    <col min="5" max="5" width="33.6640625" style="16" customWidth="1"/>
    <col min="6" max="6" width="39.33203125" style="16" customWidth="1"/>
    <col min="7" max="16384" width="12.83203125" style="16"/>
  </cols>
  <sheetData>
    <row r="1" spans="2:23" s="37" customFormat="1" ht="30.75" customHeight="1"/>
    <row r="2" spans="2:23" s="37" customFormat="1" ht="62" customHeight="1">
      <c r="D2" s="38"/>
      <c r="F2" s="39" t="s">
        <v>314</v>
      </c>
      <c r="G2" s="40"/>
      <c r="H2" s="40"/>
      <c r="I2" s="40"/>
    </row>
    <row r="3" spans="2:23" s="37" customFormat="1" ht="30.75" customHeight="1">
      <c r="C3" s="41"/>
      <c r="D3" s="41"/>
      <c r="E3" s="41"/>
      <c r="J3" s="42"/>
      <c r="K3" s="42"/>
      <c r="L3" s="42"/>
      <c r="M3" s="42"/>
    </row>
    <row r="5" spans="2:23" s="285" customFormat="1" ht="50" customHeight="1">
      <c r="B5" s="337" t="s">
        <v>125</v>
      </c>
      <c r="C5" s="337"/>
      <c r="D5" s="337"/>
      <c r="E5" s="337"/>
      <c r="F5" s="337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4"/>
      <c r="U5" s="284"/>
      <c r="V5" s="284"/>
    </row>
    <row r="6" spans="2:23" s="288" customFormat="1" ht="30" customHeight="1">
      <c r="B6" s="338" t="s">
        <v>295</v>
      </c>
      <c r="C6" s="339"/>
      <c r="D6" s="339"/>
      <c r="E6" s="339"/>
      <c r="F6" s="339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7"/>
      <c r="U6" s="287"/>
      <c r="V6" s="287"/>
      <c r="W6" s="287"/>
    </row>
    <row r="7" spans="2:23" s="24" customFormat="1" ht="30" customHeight="1">
      <c r="B7" s="139"/>
      <c r="C7" s="140"/>
      <c r="D7" s="140"/>
      <c r="E7" s="140"/>
      <c r="F7" s="140"/>
      <c r="G7" s="140"/>
      <c r="H7" s="140"/>
      <c r="I7" s="140"/>
      <c r="J7" s="140"/>
    </row>
    <row r="8" spans="2:23" s="167" customFormat="1" ht="50" customHeight="1">
      <c r="B8" s="262" t="s">
        <v>99</v>
      </c>
      <c r="C8" s="263" t="s">
        <v>109</v>
      </c>
      <c r="D8" s="262" t="s">
        <v>105</v>
      </c>
      <c r="E8" s="262" t="s">
        <v>106</v>
      </c>
      <c r="F8" s="262" t="s">
        <v>107</v>
      </c>
      <c r="G8" s="168"/>
      <c r="H8" s="168"/>
      <c r="I8" s="168"/>
      <c r="J8" s="168"/>
    </row>
    <row r="9" spans="2:23" s="24" customFormat="1" ht="30" customHeight="1">
      <c r="B9" s="81" t="s">
        <v>17</v>
      </c>
      <c r="C9" s="81" t="s">
        <v>110</v>
      </c>
      <c r="D9" s="166">
        <v>1301</v>
      </c>
      <c r="E9" s="166">
        <v>198</v>
      </c>
      <c r="F9" s="166">
        <f>+D9/E9</f>
        <v>6.5707070707070709</v>
      </c>
      <c r="G9" s="164"/>
      <c r="H9" s="140"/>
      <c r="I9" s="140"/>
      <c r="J9" s="140"/>
    </row>
    <row r="10" spans="2:23" s="24" customFormat="1" ht="30" customHeight="1">
      <c r="B10" s="34" t="s">
        <v>5</v>
      </c>
      <c r="C10" s="34" t="s">
        <v>111</v>
      </c>
      <c r="D10" s="144">
        <v>1226</v>
      </c>
      <c r="E10" s="144">
        <v>938</v>
      </c>
      <c r="F10" s="144">
        <f t="shared" ref="F10:F24" si="0">+D10/E10</f>
        <v>1.3070362473347548</v>
      </c>
      <c r="G10" s="164"/>
      <c r="H10" s="140"/>
      <c r="I10" s="140"/>
      <c r="J10" s="140"/>
    </row>
    <row r="11" spans="2:23" s="24" customFormat="1" ht="30" customHeight="1">
      <c r="B11" s="81" t="s">
        <v>18</v>
      </c>
      <c r="C11" s="81" t="s">
        <v>112</v>
      </c>
      <c r="D11" s="166">
        <v>1596</v>
      </c>
      <c r="E11" s="166">
        <v>35</v>
      </c>
      <c r="F11" s="166">
        <f t="shared" si="0"/>
        <v>45.6</v>
      </c>
      <c r="G11" s="164"/>
      <c r="H11" s="140"/>
      <c r="I11" s="140"/>
      <c r="J11" s="140"/>
    </row>
    <row r="12" spans="2:23" s="24" customFormat="1" ht="30" customHeight="1">
      <c r="B12" s="34" t="s">
        <v>19</v>
      </c>
      <c r="C12" s="34" t="s">
        <v>113</v>
      </c>
      <c r="D12" s="144">
        <v>963</v>
      </c>
      <c r="E12" s="144">
        <v>180</v>
      </c>
      <c r="F12" s="144">
        <f t="shared" si="0"/>
        <v>5.35</v>
      </c>
      <c r="G12" s="164"/>
      <c r="H12" s="140"/>
      <c r="I12" s="140"/>
      <c r="J12" s="140"/>
    </row>
    <row r="13" spans="2:23" s="24" customFormat="1" ht="30" customHeight="1">
      <c r="B13" s="81" t="s">
        <v>254</v>
      </c>
      <c r="C13" s="81" t="s">
        <v>7</v>
      </c>
      <c r="D13" s="166">
        <v>3284</v>
      </c>
      <c r="E13" s="166">
        <v>4594</v>
      </c>
      <c r="F13" s="166">
        <f t="shared" si="0"/>
        <v>0.71484545058772309</v>
      </c>
      <c r="G13" s="164"/>
      <c r="H13" s="140"/>
      <c r="I13" s="140"/>
      <c r="J13" s="140"/>
    </row>
    <row r="14" spans="2:23" s="24" customFormat="1" ht="30" customHeight="1">
      <c r="B14" s="34" t="s">
        <v>11</v>
      </c>
      <c r="C14" s="34" t="s">
        <v>110</v>
      </c>
      <c r="D14" s="144">
        <v>553</v>
      </c>
      <c r="E14" s="144">
        <v>191</v>
      </c>
      <c r="F14" s="144">
        <f t="shared" si="0"/>
        <v>2.8952879581151834</v>
      </c>
      <c r="G14" s="164"/>
      <c r="H14" s="140"/>
      <c r="I14" s="140"/>
      <c r="J14" s="140"/>
    </row>
    <row r="15" spans="2:23" s="24" customFormat="1" ht="30" customHeight="1">
      <c r="B15" s="81" t="s">
        <v>21</v>
      </c>
      <c r="C15" s="81" t="s">
        <v>7</v>
      </c>
      <c r="D15" s="166">
        <v>35</v>
      </c>
      <c r="E15" s="166">
        <v>1</v>
      </c>
      <c r="F15" s="166">
        <f t="shared" si="0"/>
        <v>35</v>
      </c>
      <c r="G15" s="164"/>
      <c r="H15" s="140"/>
      <c r="I15" s="140"/>
      <c r="J15" s="140"/>
    </row>
    <row r="16" spans="2:23" s="24" customFormat="1" ht="30" customHeight="1">
      <c r="B16" s="34" t="s">
        <v>9</v>
      </c>
      <c r="C16" s="34" t="s">
        <v>7</v>
      </c>
      <c r="D16" s="144">
        <v>715</v>
      </c>
      <c r="E16" s="144">
        <v>206</v>
      </c>
      <c r="F16" s="144">
        <f t="shared" si="0"/>
        <v>3.470873786407767</v>
      </c>
      <c r="G16" s="164"/>
      <c r="H16" s="140"/>
      <c r="I16" s="140"/>
      <c r="J16" s="140"/>
    </row>
    <row r="17" spans="2:13" s="24" customFormat="1" ht="30" customHeight="1">
      <c r="B17" s="81" t="s">
        <v>22</v>
      </c>
      <c r="C17" s="81" t="s">
        <v>114</v>
      </c>
      <c r="D17" s="166">
        <v>472</v>
      </c>
      <c r="E17" s="166">
        <v>3</v>
      </c>
      <c r="F17" s="166">
        <f t="shared" si="0"/>
        <v>157.33333333333334</v>
      </c>
      <c r="G17" s="164"/>
      <c r="H17" s="140"/>
      <c r="I17" s="140"/>
      <c r="J17" s="140"/>
    </row>
    <row r="18" spans="2:13" s="24" customFormat="1" ht="30" customHeight="1">
      <c r="B18" s="34" t="s">
        <v>23</v>
      </c>
      <c r="C18" s="34" t="s">
        <v>115</v>
      </c>
      <c r="D18" s="144">
        <v>540</v>
      </c>
      <c r="E18" s="144">
        <v>87</v>
      </c>
      <c r="F18" s="144">
        <f t="shared" si="0"/>
        <v>6.2068965517241379</v>
      </c>
      <c r="G18" s="164"/>
      <c r="H18" s="140"/>
      <c r="I18" s="140"/>
      <c r="J18" s="140"/>
    </row>
    <row r="19" spans="2:13" s="24" customFormat="1" ht="30" customHeight="1">
      <c r="B19" s="81" t="s">
        <v>24</v>
      </c>
      <c r="C19" s="81" t="s">
        <v>110</v>
      </c>
      <c r="D19" s="166">
        <v>696</v>
      </c>
      <c r="E19" s="166">
        <v>113</v>
      </c>
      <c r="F19" s="166">
        <f t="shared" si="0"/>
        <v>6.1592920353982299</v>
      </c>
      <c r="G19" s="164"/>
      <c r="H19" s="140"/>
      <c r="I19" s="140"/>
      <c r="J19" s="140"/>
    </row>
    <row r="20" spans="2:13" s="24" customFormat="1" ht="30" customHeight="1">
      <c r="B20" s="34" t="s">
        <v>25</v>
      </c>
      <c r="C20" s="34" t="s">
        <v>110</v>
      </c>
      <c r="D20" s="144">
        <v>390</v>
      </c>
      <c r="E20" s="144">
        <v>292</v>
      </c>
      <c r="F20" s="144">
        <f t="shared" si="0"/>
        <v>1.3356164383561644</v>
      </c>
      <c r="G20" s="164"/>
      <c r="H20" s="140"/>
      <c r="I20" s="140"/>
      <c r="J20" s="140"/>
    </row>
    <row r="21" spans="2:13" s="24" customFormat="1" ht="30" customHeight="1">
      <c r="B21" s="81" t="s">
        <v>26</v>
      </c>
      <c r="C21" s="81" t="s">
        <v>116</v>
      </c>
      <c r="D21" s="166">
        <v>327</v>
      </c>
      <c r="E21" s="166">
        <v>328</v>
      </c>
      <c r="F21" s="166">
        <f t="shared" si="0"/>
        <v>0.99695121951219512</v>
      </c>
      <c r="G21" s="164"/>
      <c r="H21" s="140"/>
      <c r="I21" s="140"/>
      <c r="J21" s="140"/>
    </row>
    <row r="22" spans="2:13" s="24" customFormat="1" ht="30" customHeight="1">
      <c r="B22" s="34" t="s">
        <v>13</v>
      </c>
      <c r="C22" s="34" t="s">
        <v>117</v>
      </c>
      <c r="D22" s="144">
        <v>2016</v>
      </c>
      <c r="E22" s="144">
        <v>1638</v>
      </c>
      <c r="F22" s="144">
        <f t="shared" si="0"/>
        <v>1.2307692307692308</v>
      </c>
      <c r="G22" s="164"/>
      <c r="H22" s="140"/>
      <c r="I22" s="140"/>
      <c r="J22" s="140"/>
    </row>
    <row r="23" spans="2:13" s="24" customFormat="1" ht="30" customHeight="1">
      <c r="B23" s="81" t="s">
        <v>27</v>
      </c>
      <c r="C23" s="81" t="s">
        <v>110</v>
      </c>
      <c r="D23" s="166">
        <v>9969</v>
      </c>
      <c r="E23" s="166">
        <v>1007</v>
      </c>
      <c r="F23" s="166">
        <f t="shared" si="0"/>
        <v>9.8997020854021844</v>
      </c>
      <c r="G23" s="164"/>
      <c r="H23" s="140"/>
      <c r="I23" s="140"/>
      <c r="J23" s="140"/>
    </row>
    <row r="24" spans="2:13" s="24" customFormat="1" ht="30" customHeight="1">
      <c r="B24" s="366" t="s">
        <v>28</v>
      </c>
      <c r="C24" s="366"/>
      <c r="D24" s="240">
        <f>SUM(D9:D23)</f>
        <v>24083</v>
      </c>
      <c r="E24" s="240">
        <f>SUM(E9:E23)</f>
        <v>9811</v>
      </c>
      <c r="F24" s="240">
        <f t="shared" si="0"/>
        <v>2.4546937111405565</v>
      </c>
      <c r="G24" s="164"/>
      <c r="H24" s="140"/>
      <c r="I24" s="140"/>
      <c r="J24" s="140"/>
    </row>
    <row r="25" spans="2:13" s="24" customFormat="1" ht="30" customHeight="1">
      <c r="C25" s="140"/>
      <c r="D25" s="140"/>
      <c r="E25" s="140"/>
      <c r="F25" s="140"/>
      <c r="G25" s="140"/>
      <c r="H25" s="140"/>
      <c r="I25" s="140"/>
      <c r="J25" s="140"/>
    </row>
    <row r="26" spans="2:13" s="24" customFormat="1" ht="25" customHeight="1">
      <c r="B26" s="340" t="s">
        <v>255</v>
      </c>
      <c r="C26" s="340"/>
      <c r="D26" s="340"/>
      <c r="E26" s="340"/>
      <c r="F26" s="340"/>
      <c r="G26" s="140"/>
      <c r="H26" s="140"/>
      <c r="I26" s="140"/>
      <c r="J26" s="140"/>
    </row>
    <row r="27" spans="2:13" s="24" customFormat="1" ht="25" customHeight="1">
      <c r="B27" s="351" t="s">
        <v>215</v>
      </c>
      <c r="C27" s="351"/>
      <c r="D27" s="351"/>
      <c r="E27" s="351"/>
      <c r="F27" s="351"/>
      <c r="G27" s="140"/>
      <c r="H27" s="140"/>
      <c r="I27" s="140"/>
      <c r="J27" s="140"/>
    </row>
    <row r="28" spans="2:13" s="24" customFormat="1" ht="25" customHeight="1">
      <c r="B28" s="350" t="s">
        <v>266</v>
      </c>
      <c r="C28" s="350"/>
      <c r="D28" s="350"/>
      <c r="E28" s="350"/>
      <c r="F28" s="350"/>
      <c r="G28" s="140"/>
      <c r="H28" s="140"/>
      <c r="I28" s="140"/>
      <c r="J28" s="140"/>
    </row>
    <row r="29" spans="2:13" s="24" customFormat="1" ht="30" customHeight="1">
      <c r="C29" s="140"/>
      <c r="D29" s="140"/>
      <c r="E29" s="140"/>
      <c r="F29" s="140"/>
      <c r="G29" s="140"/>
      <c r="H29" s="140"/>
      <c r="I29" s="140"/>
      <c r="J29" s="140"/>
    </row>
    <row r="30" spans="2:13" s="290" customFormat="1" ht="30.75" customHeight="1">
      <c r="B30" s="289" t="s">
        <v>260</v>
      </c>
      <c r="C30" s="289"/>
      <c r="D30" s="289"/>
      <c r="E30" s="289"/>
      <c r="F30" s="302" t="s">
        <v>264</v>
      </c>
      <c r="G30" s="293"/>
    </row>
    <row r="31" spans="2:13" ht="31" customHeight="1">
      <c r="B31" s="237"/>
    </row>
    <row r="32" spans="2:13" ht="50" customHeight="1">
      <c r="B32" s="335" t="s">
        <v>126</v>
      </c>
      <c r="C32" s="335"/>
      <c r="D32" s="335"/>
      <c r="E32" s="335"/>
      <c r="F32" s="335"/>
      <c r="G32" s="268"/>
      <c r="H32" s="268"/>
      <c r="I32" s="268"/>
      <c r="J32" s="268"/>
      <c r="K32" s="268"/>
      <c r="L32" s="268"/>
      <c r="M32" s="268"/>
    </row>
    <row r="33" spans="1:10" s="24" customFormat="1" ht="30" customHeight="1">
      <c r="A33" s="129"/>
      <c r="B33" s="140"/>
      <c r="C33" s="140"/>
      <c r="D33" s="140"/>
      <c r="E33" s="140"/>
      <c r="F33" s="140"/>
      <c r="G33" s="140"/>
      <c r="H33" s="140"/>
      <c r="I33" s="140"/>
      <c r="J33" s="140"/>
    </row>
    <row r="34" spans="1:10" ht="30" customHeight="1">
      <c r="A34" s="89"/>
      <c r="B34" s="165"/>
      <c r="C34" s="165"/>
      <c r="D34" s="165"/>
      <c r="E34" s="165"/>
      <c r="F34" s="165"/>
      <c r="G34" s="165"/>
      <c r="H34" s="165"/>
      <c r="I34" s="165"/>
      <c r="J34" s="165"/>
    </row>
    <row r="35" spans="1:10" ht="30" customHeight="1">
      <c r="B35" s="165"/>
      <c r="C35" s="165"/>
      <c r="D35" s="165"/>
      <c r="E35" s="165"/>
      <c r="F35" s="165"/>
      <c r="G35" s="165"/>
      <c r="H35" s="165"/>
      <c r="I35" s="165"/>
      <c r="J35" s="165"/>
    </row>
  </sheetData>
  <mergeCells count="7">
    <mergeCell ref="B32:F32"/>
    <mergeCell ref="B24:C24"/>
    <mergeCell ref="B5:F5"/>
    <mergeCell ref="B6:F6"/>
    <mergeCell ref="B26:F26"/>
    <mergeCell ref="B27:F27"/>
    <mergeCell ref="B28:F28"/>
  </mergeCells>
  <phoneticPr fontId="0" type="noConversion"/>
  <hyperlinks>
    <hyperlink ref="B32" location="Índice!A1" display="Volver al índice"/>
    <hyperlink ref="F30" location="'8.a'!A1" display="Siguiente   "/>
    <hyperlink ref="B30" location="'7.e'!A1" display="  Atrás "/>
  </hyperlinks>
  <pageMargins left="0.70000000000000007" right="0.70000000000000007" top="1.54" bottom="0.75000000000000011" header="0.30000000000000004" footer="0.30000000000000004"/>
  <pageSetup paperSize="9" scale="7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6"/>
  <sheetViews>
    <sheetView showGridLines="0" workbookViewId="0"/>
  </sheetViews>
  <sheetFormatPr baseColWidth="10" defaultColWidth="12.83203125" defaultRowHeight="30" customHeight="1" x14ac:dyDescent="0"/>
  <cols>
    <col min="1" max="1" width="12.83203125" style="154"/>
    <col min="2" max="2" width="25.33203125" style="154" customWidth="1"/>
    <col min="3" max="3" width="19" style="154" customWidth="1"/>
    <col min="4" max="6" width="12.83203125" style="154"/>
    <col min="7" max="7" width="21.5" style="154" customWidth="1"/>
    <col min="8" max="8" width="30" style="154" customWidth="1"/>
    <col min="9" max="9" width="24.1640625" style="154" customWidth="1"/>
    <col min="10" max="10" width="17" style="154" customWidth="1"/>
    <col min="11" max="11" width="27" style="154" customWidth="1"/>
    <col min="12" max="16384" width="12.83203125" style="154"/>
  </cols>
  <sheetData>
    <row r="1" spans="1:25" s="37" customFormat="1" ht="30.75" customHeight="1"/>
    <row r="2" spans="1:25" s="37" customFormat="1" ht="62" customHeight="1">
      <c r="D2" s="38"/>
      <c r="F2" s="39"/>
      <c r="H2" s="40"/>
      <c r="I2" s="40"/>
      <c r="J2" s="328" t="s">
        <v>314</v>
      </c>
      <c r="K2" s="328"/>
    </row>
    <row r="3" spans="1:25" s="37" customFormat="1" ht="30.75" customHeight="1">
      <c r="C3" s="41"/>
      <c r="D3" s="41"/>
      <c r="E3" s="41"/>
      <c r="J3" s="42"/>
      <c r="K3" s="42"/>
      <c r="L3" s="42"/>
      <c r="M3" s="42"/>
    </row>
    <row r="4" spans="1:25" s="16" customFormat="1" ht="30" customHeight="1"/>
    <row r="5" spans="1:25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4"/>
      <c r="W5" s="284"/>
      <c r="X5" s="284"/>
    </row>
    <row r="6" spans="1:25" s="288" customFormat="1" ht="30" customHeight="1">
      <c r="B6" s="338" t="s">
        <v>294</v>
      </c>
      <c r="C6" s="339"/>
      <c r="D6" s="339"/>
      <c r="E6" s="339"/>
      <c r="F6" s="339"/>
      <c r="G6" s="339"/>
      <c r="H6" s="339"/>
      <c r="I6" s="339"/>
      <c r="J6" s="339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7"/>
      <c r="W6" s="287"/>
      <c r="X6" s="287"/>
      <c r="Y6" s="287"/>
    </row>
    <row r="7" spans="1:25" ht="30" customHeight="1">
      <c r="A7" s="152"/>
      <c r="B7" s="153"/>
      <c r="C7" s="152"/>
      <c r="D7" s="152"/>
      <c r="E7" s="152"/>
      <c r="F7" s="152"/>
      <c r="G7" s="153"/>
      <c r="H7" s="152"/>
      <c r="I7" s="152"/>
      <c r="J7" s="152"/>
      <c r="K7" s="152"/>
      <c r="L7" s="152"/>
    </row>
    <row r="8" spans="1:25" ht="50" customHeight="1">
      <c r="A8" s="152"/>
      <c r="B8" s="262" t="s">
        <v>99</v>
      </c>
      <c r="C8" s="263" t="s">
        <v>109</v>
      </c>
      <c r="D8" s="262" t="s">
        <v>60</v>
      </c>
      <c r="E8" s="262" t="s">
        <v>61</v>
      </c>
      <c r="F8" s="262" t="s">
        <v>62</v>
      </c>
      <c r="G8" s="262" t="s">
        <v>252</v>
      </c>
      <c r="H8" s="262" t="s">
        <v>253</v>
      </c>
      <c r="I8" s="262" t="s">
        <v>251</v>
      </c>
      <c r="J8" s="262" t="s">
        <v>63</v>
      </c>
      <c r="K8" s="262" t="s">
        <v>221</v>
      </c>
      <c r="L8" s="152"/>
    </row>
    <row r="9" spans="1:25" ht="30" customHeight="1">
      <c r="A9" s="152"/>
      <c r="B9" s="81" t="s">
        <v>17</v>
      </c>
      <c r="C9" s="81" t="s">
        <v>110</v>
      </c>
      <c r="D9" s="157">
        <v>6814</v>
      </c>
      <c r="E9" s="157">
        <v>2811517</v>
      </c>
      <c r="F9" s="157">
        <v>1625959</v>
      </c>
      <c r="G9" s="158">
        <v>1.7</v>
      </c>
      <c r="H9" s="157">
        <v>413</v>
      </c>
      <c r="I9" s="157">
        <v>239</v>
      </c>
      <c r="J9" s="157">
        <v>34534</v>
      </c>
      <c r="K9" s="159">
        <v>5.0999999999999996</v>
      </c>
      <c r="L9" s="155"/>
    </row>
    <row r="10" spans="1:25" ht="30" customHeight="1">
      <c r="A10" s="152"/>
      <c r="B10" s="34" t="s">
        <v>5</v>
      </c>
      <c r="C10" s="34" t="s">
        <v>111</v>
      </c>
      <c r="D10" s="160">
        <v>15604</v>
      </c>
      <c r="E10" s="160">
        <v>5683613</v>
      </c>
      <c r="F10" s="160">
        <v>2641987</v>
      </c>
      <c r="G10" s="161">
        <v>2.2000000000000002</v>
      </c>
      <c r="H10" s="160">
        <v>364</v>
      </c>
      <c r="I10" s="160">
        <v>169</v>
      </c>
      <c r="J10" s="160">
        <v>21235</v>
      </c>
      <c r="K10" s="162">
        <v>1.4</v>
      </c>
      <c r="L10" s="155"/>
    </row>
    <row r="11" spans="1:25" ht="30" customHeight="1">
      <c r="A11" s="152"/>
      <c r="B11" s="81" t="s">
        <v>18</v>
      </c>
      <c r="C11" s="81" t="s">
        <v>112</v>
      </c>
      <c r="D11" s="157">
        <v>16081</v>
      </c>
      <c r="E11" s="157">
        <v>8233172</v>
      </c>
      <c r="F11" s="157">
        <v>4413988</v>
      </c>
      <c r="G11" s="158">
        <v>1.9</v>
      </c>
      <c r="H11" s="157">
        <v>512</v>
      </c>
      <c r="I11" s="157">
        <v>274</v>
      </c>
      <c r="J11" s="157">
        <v>54116</v>
      </c>
      <c r="K11" s="159">
        <v>3.4</v>
      </c>
      <c r="L11" s="155"/>
    </row>
    <row r="12" spans="1:25" ht="30" customHeight="1">
      <c r="A12" s="152"/>
      <c r="B12" s="34" t="s">
        <v>19</v>
      </c>
      <c r="C12" s="34" t="s">
        <v>113</v>
      </c>
      <c r="D12" s="160">
        <v>11761</v>
      </c>
      <c r="E12" s="160">
        <v>1655330</v>
      </c>
      <c r="F12" s="160">
        <v>2652176</v>
      </c>
      <c r="G12" s="161">
        <v>0.6</v>
      </c>
      <c r="H12" s="160">
        <v>141</v>
      </c>
      <c r="I12" s="160">
        <v>226</v>
      </c>
      <c r="J12" s="160">
        <v>23627</v>
      </c>
      <c r="K12" s="163">
        <v>2</v>
      </c>
      <c r="L12" s="155"/>
    </row>
    <row r="13" spans="1:25" ht="30" customHeight="1">
      <c r="A13" s="152"/>
      <c r="B13" s="81" t="s">
        <v>20</v>
      </c>
      <c r="C13" s="81" t="s">
        <v>7</v>
      </c>
      <c r="D13" s="157">
        <v>54957</v>
      </c>
      <c r="E13" s="157">
        <v>20556500</v>
      </c>
      <c r="F13" s="157">
        <v>12854815</v>
      </c>
      <c r="G13" s="158">
        <v>1.6</v>
      </c>
      <c r="H13" s="157">
        <v>374</v>
      </c>
      <c r="I13" s="157">
        <v>234</v>
      </c>
      <c r="J13" s="157">
        <v>345790</v>
      </c>
      <c r="K13" s="158">
        <v>6.3</v>
      </c>
      <c r="L13" s="155"/>
    </row>
    <row r="14" spans="1:25" ht="30" customHeight="1">
      <c r="A14" s="152"/>
      <c r="B14" s="34" t="s">
        <v>11</v>
      </c>
      <c r="C14" s="34" t="s">
        <v>110</v>
      </c>
      <c r="D14" s="160">
        <v>2800</v>
      </c>
      <c r="E14" s="160">
        <v>1412652</v>
      </c>
      <c r="F14" s="160">
        <v>728039</v>
      </c>
      <c r="G14" s="161">
        <v>1.9</v>
      </c>
      <c r="H14" s="160">
        <v>505</v>
      </c>
      <c r="I14" s="160">
        <v>260</v>
      </c>
      <c r="J14" s="160">
        <v>11005</v>
      </c>
      <c r="K14" s="161">
        <v>3.9</v>
      </c>
      <c r="L14" s="155"/>
    </row>
    <row r="15" spans="1:25" ht="30" customHeight="1">
      <c r="A15" s="152"/>
      <c r="B15" s="81" t="s">
        <v>21</v>
      </c>
      <c r="C15" s="81" t="s">
        <v>7</v>
      </c>
      <c r="D15" s="157">
        <v>4607</v>
      </c>
      <c r="E15" s="157">
        <v>2793111</v>
      </c>
      <c r="F15" s="157">
        <v>1195888</v>
      </c>
      <c r="G15" s="158">
        <v>2.2999999999999998</v>
      </c>
      <c r="H15" s="157">
        <v>606</v>
      </c>
      <c r="I15" s="157">
        <v>260</v>
      </c>
      <c r="J15" s="157">
        <v>14327</v>
      </c>
      <c r="K15" s="158">
        <v>3.1</v>
      </c>
      <c r="L15" s="155"/>
    </row>
    <row r="16" spans="1:25" ht="30" customHeight="1">
      <c r="A16" s="152"/>
      <c r="B16" s="34" t="s">
        <v>9</v>
      </c>
      <c r="C16" s="34" t="s">
        <v>7</v>
      </c>
      <c r="D16" s="160">
        <v>1788</v>
      </c>
      <c r="E16" s="160">
        <v>842351</v>
      </c>
      <c r="F16" s="160">
        <v>336822</v>
      </c>
      <c r="G16" s="161">
        <v>2.5</v>
      </c>
      <c r="H16" s="160">
        <v>471</v>
      </c>
      <c r="I16" s="160">
        <v>188</v>
      </c>
      <c r="J16" s="160">
        <v>2295</v>
      </c>
      <c r="K16" s="161">
        <v>1.3</v>
      </c>
      <c r="L16" s="155"/>
    </row>
    <row r="17" spans="1:12" ht="30" customHeight="1">
      <c r="A17" s="152"/>
      <c r="B17" s="81" t="s">
        <v>22</v>
      </c>
      <c r="C17" s="81" t="s">
        <v>114</v>
      </c>
      <c r="D17" s="157">
        <v>12327</v>
      </c>
      <c r="E17" s="157">
        <v>4733000</v>
      </c>
      <c r="F17" s="157">
        <v>3297980</v>
      </c>
      <c r="G17" s="158">
        <v>1.4</v>
      </c>
      <c r="H17" s="157">
        <v>384</v>
      </c>
      <c r="I17" s="157">
        <v>268</v>
      </c>
      <c r="J17" s="157">
        <v>22599</v>
      </c>
      <c r="K17" s="158">
        <v>1.8</v>
      </c>
      <c r="L17" s="155"/>
    </row>
    <row r="18" spans="1:12" ht="30" customHeight="1">
      <c r="A18" s="152"/>
      <c r="B18" s="34" t="s">
        <v>64</v>
      </c>
      <c r="C18" s="34" t="s">
        <v>115</v>
      </c>
      <c r="D18" s="160">
        <v>1480</v>
      </c>
      <c r="E18" s="160">
        <v>1052000</v>
      </c>
      <c r="F18" s="160">
        <v>332706</v>
      </c>
      <c r="G18" s="161">
        <v>3.2</v>
      </c>
      <c r="H18" s="160">
        <v>711</v>
      </c>
      <c r="I18" s="160">
        <v>225</v>
      </c>
      <c r="J18" s="160">
        <v>6313</v>
      </c>
      <c r="K18" s="161">
        <v>4.3</v>
      </c>
      <c r="L18" s="155"/>
    </row>
    <row r="19" spans="1:12" ht="30" customHeight="1">
      <c r="A19" s="152"/>
      <c r="B19" s="81" t="s">
        <v>24</v>
      </c>
      <c r="C19" s="81" t="s">
        <v>110</v>
      </c>
      <c r="D19" s="157">
        <v>5413</v>
      </c>
      <c r="E19" s="157">
        <v>2112213</v>
      </c>
      <c r="F19" s="157">
        <v>1147954</v>
      </c>
      <c r="G19" s="158">
        <v>1.8</v>
      </c>
      <c r="H19" s="157">
        <v>390</v>
      </c>
      <c r="I19" s="157">
        <v>212</v>
      </c>
      <c r="J19" s="157">
        <v>22985</v>
      </c>
      <c r="K19" s="158">
        <v>4.2</v>
      </c>
      <c r="L19" s="155"/>
    </row>
    <row r="20" spans="1:12" ht="30" customHeight="1">
      <c r="A20" s="152"/>
      <c r="B20" s="34" t="s">
        <v>25</v>
      </c>
      <c r="C20" s="34" t="s">
        <v>110</v>
      </c>
      <c r="D20" s="160">
        <v>16098</v>
      </c>
      <c r="E20" s="160">
        <v>6633975</v>
      </c>
      <c r="F20" s="160">
        <v>4577000</v>
      </c>
      <c r="G20" s="161">
        <v>1.4</v>
      </c>
      <c r="H20" s="160">
        <v>412</v>
      </c>
      <c r="I20" s="160">
        <v>284</v>
      </c>
      <c r="J20" s="160">
        <v>97709</v>
      </c>
      <c r="K20" s="161">
        <v>6.1</v>
      </c>
      <c r="L20" s="155"/>
    </row>
    <row r="21" spans="1:12" ht="30" customHeight="1">
      <c r="A21" s="152"/>
      <c r="B21" s="81" t="s">
        <v>26</v>
      </c>
      <c r="C21" s="81" t="s">
        <v>116</v>
      </c>
      <c r="D21" s="157">
        <v>1197</v>
      </c>
      <c r="E21" s="157">
        <v>647202</v>
      </c>
      <c r="F21" s="157">
        <v>224078</v>
      </c>
      <c r="G21" s="158">
        <v>2.9</v>
      </c>
      <c r="H21" s="157">
        <v>541</v>
      </c>
      <c r="I21" s="157">
        <v>167</v>
      </c>
      <c r="J21" s="157">
        <v>2550</v>
      </c>
      <c r="K21" s="158">
        <v>2.1</v>
      </c>
      <c r="L21" s="155"/>
    </row>
    <row r="22" spans="1:12" ht="30" customHeight="1">
      <c r="A22" s="152"/>
      <c r="B22" s="34" t="s">
        <v>13</v>
      </c>
      <c r="C22" s="34" t="s">
        <v>117</v>
      </c>
      <c r="D22" s="160">
        <v>6475</v>
      </c>
      <c r="E22" s="160">
        <v>3783606</v>
      </c>
      <c r="F22" s="160">
        <v>1450156</v>
      </c>
      <c r="G22" s="161">
        <v>2.6</v>
      </c>
      <c r="H22" s="160">
        <v>584</v>
      </c>
      <c r="I22" s="160">
        <v>224</v>
      </c>
      <c r="J22" s="160">
        <v>13632</v>
      </c>
      <c r="K22" s="161">
        <v>2.1</v>
      </c>
      <c r="L22" s="155"/>
    </row>
    <row r="23" spans="1:12" ht="30" customHeight="1">
      <c r="A23" s="152"/>
      <c r="B23" s="81" t="s">
        <v>27</v>
      </c>
      <c r="C23" s="81" t="s">
        <v>110</v>
      </c>
      <c r="D23" s="157">
        <v>20750</v>
      </c>
      <c r="E23" s="157">
        <v>8870000</v>
      </c>
      <c r="F23" s="157">
        <v>5400467</v>
      </c>
      <c r="G23" s="158">
        <v>1.6</v>
      </c>
      <c r="H23" s="157">
        <v>427</v>
      </c>
      <c r="I23" s="157">
        <v>260</v>
      </c>
      <c r="J23" s="157">
        <v>105804</v>
      </c>
      <c r="K23" s="158">
        <v>5.0999999999999996</v>
      </c>
      <c r="L23" s="155"/>
    </row>
    <row r="24" spans="1:12" ht="30" customHeight="1">
      <c r="A24" s="152"/>
      <c r="B24" s="336" t="s">
        <v>87</v>
      </c>
      <c r="C24" s="336"/>
      <c r="D24" s="253">
        <f>+AVERAGE(D9:D23)</f>
        <v>11876.8</v>
      </c>
      <c r="E24" s="253">
        <f t="shared" ref="E24:K24" si="0">+AVERAGE(E9:E23)</f>
        <v>4788016.1333333338</v>
      </c>
      <c r="F24" s="253">
        <f t="shared" si="0"/>
        <v>2858667.6666666665</v>
      </c>
      <c r="G24" s="254">
        <f t="shared" si="0"/>
        <v>1.9733333333333332</v>
      </c>
      <c r="H24" s="253">
        <f t="shared" si="0"/>
        <v>455.66666666666669</v>
      </c>
      <c r="I24" s="253">
        <f t="shared" si="0"/>
        <v>232.66666666666666</v>
      </c>
      <c r="J24" s="253">
        <f t="shared" si="0"/>
        <v>51901.4</v>
      </c>
      <c r="K24" s="254">
        <f t="shared" si="0"/>
        <v>3.4800000000000009</v>
      </c>
    </row>
    <row r="25" spans="1:12" ht="30" customHeight="1">
      <c r="A25" s="152"/>
      <c r="B25" s="53"/>
      <c r="C25" s="53"/>
      <c r="D25" s="53"/>
      <c r="E25" s="53"/>
      <c r="F25" s="53"/>
      <c r="G25" s="280">
        <f>+SUM(E9:E23)/SUM(F9:F23)</f>
        <v>1.6749117741679895</v>
      </c>
      <c r="H25" s="280">
        <f>+SUM(E9:E23)/SUM(D9:D23)</f>
        <v>403.14025102159951</v>
      </c>
      <c r="I25" s="280">
        <f>+SUM(F9:F23)/SUM(D9:D23)</f>
        <v>240.69342471597287</v>
      </c>
      <c r="J25" s="156"/>
      <c r="K25" s="280">
        <f>+SUM(J9:J23)/SUM(D9:D23)</f>
        <v>4.3699818132830393</v>
      </c>
      <c r="L25" s="152"/>
    </row>
    <row r="26" spans="1:12" ht="30" customHeight="1">
      <c r="B26" s="152"/>
      <c r="C26" s="102"/>
      <c r="D26" s="152"/>
      <c r="E26" s="152"/>
      <c r="F26" s="152"/>
      <c r="G26" s="152"/>
      <c r="H26" s="152"/>
      <c r="I26" s="152"/>
      <c r="J26" s="152"/>
      <c r="K26" s="152"/>
      <c r="L26" s="152"/>
    </row>
    <row r="27" spans="1:12" ht="25" customHeight="1">
      <c r="B27" s="367" t="s">
        <v>224</v>
      </c>
      <c r="C27" s="367"/>
      <c r="D27" s="367"/>
      <c r="E27" s="367"/>
      <c r="F27" s="367"/>
      <c r="G27" s="367"/>
      <c r="H27" s="367"/>
      <c r="I27" s="367"/>
      <c r="J27" s="367"/>
      <c r="K27" s="367"/>
      <c r="L27" s="152"/>
    </row>
    <row r="28" spans="1:12" ht="25" customHeight="1">
      <c r="B28" s="367" t="s">
        <v>225</v>
      </c>
      <c r="C28" s="367"/>
      <c r="D28" s="367"/>
      <c r="E28" s="367"/>
      <c r="F28" s="367"/>
      <c r="G28" s="367"/>
      <c r="H28" s="367"/>
      <c r="I28" s="367"/>
      <c r="J28" s="367"/>
      <c r="K28" s="367"/>
      <c r="L28" s="152"/>
    </row>
    <row r="29" spans="1:12" ht="25" customHeight="1">
      <c r="B29" s="367" t="s">
        <v>226</v>
      </c>
      <c r="C29" s="367"/>
      <c r="D29" s="367"/>
      <c r="E29" s="367"/>
      <c r="F29" s="367"/>
      <c r="G29" s="367"/>
      <c r="H29" s="367"/>
      <c r="I29" s="367"/>
      <c r="J29" s="367"/>
      <c r="K29" s="367"/>
      <c r="L29" s="152"/>
    </row>
    <row r="30" spans="1:12" ht="25" customHeight="1">
      <c r="A30" s="53"/>
      <c r="B30" s="353" t="s">
        <v>286</v>
      </c>
      <c r="C30" s="353"/>
      <c r="D30" s="353"/>
      <c r="E30" s="353"/>
      <c r="F30" s="353"/>
      <c r="G30" s="353"/>
      <c r="H30" s="353"/>
      <c r="I30" s="353"/>
      <c r="J30" s="353"/>
      <c r="K30" s="353"/>
      <c r="L30" s="152"/>
    </row>
    <row r="31" spans="1:12" ht="30" customHeight="1">
      <c r="A31" s="44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</row>
    <row r="32" spans="1:12" s="290" customFormat="1" ht="30.75" customHeight="1">
      <c r="B32" s="289" t="s">
        <v>260</v>
      </c>
      <c r="C32" s="289"/>
      <c r="D32" s="289"/>
      <c r="E32" s="289"/>
      <c r="F32" s="289"/>
      <c r="G32" s="289"/>
      <c r="K32" s="301" t="s">
        <v>264</v>
      </c>
      <c r="L32" s="301"/>
    </row>
    <row r="33" spans="1:13" s="16" customFormat="1" ht="31" customHeight="1">
      <c r="B33" s="237"/>
    </row>
    <row r="34" spans="1:13" s="16" customFormat="1" ht="50" customHeight="1">
      <c r="B34" s="335" t="s">
        <v>126</v>
      </c>
      <c r="C34" s="335"/>
      <c r="D34" s="335"/>
      <c r="E34" s="335"/>
      <c r="F34" s="335"/>
      <c r="G34" s="335"/>
      <c r="H34" s="335"/>
      <c r="I34" s="335"/>
      <c r="J34" s="335"/>
      <c r="K34" s="335"/>
      <c r="L34" s="268"/>
      <c r="M34" s="268"/>
    </row>
    <row r="35" spans="1:13" ht="30" customHeight="1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3" ht="30" customHeigh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</row>
  </sheetData>
  <mergeCells count="9">
    <mergeCell ref="B34:K34"/>
    <mergeCell ref="B24:C24"/>
    <mergeCell ref="B5:J5"/>
    <mergeCell ref="B6:J6"/>
    <mergeCell ref="J2:K2"/>
    <mergeCell ref="B27:K27"/>
    <mergeCell ref="B28:K28"/>
    <mergeCell ref="B29:K29"/>
    <mergeCell ref="B30:K30"/>
  </mergeCells>
  <phoneticPr fontId="0" type="noConversion"/>
  <hyperlinks>
    <hyperlink ref="B34" location="Índice!A1" display="Volver al índice"/>
    <hyperlink ref="K32" location="'8.b'!A1" display="Siguiente   "/>
    <hyperlink ref="B32" location="'7.f'!A1" display="  Atrás "/>
    <hyperlink ref="L32" location="'8.b'!A1" display="'8.b'!A1"/>
  </hyperlinks>
  <pageMargins left="0.70000000000000007" right="0.70000000000000007" top="1.54" bottom="0.75000000000000011" header="0.30000000000000004" footer="0.30000000000000004"/>
  <pageSetup paperSize="9" scale="54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3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5" style="16" customWidth="1"/>
    <col min="3" max="3" width="17.33203125" style="16" customWidth="1"/>
    <col min="4" max="7" width="12.83203125" style="16"/>
    <col min="8" max="8" width="28.6640625" style="16" customWidth="1"/>
    <col min="9" max="9" width="25.83203125" style="16" customWidth="1"/>
    <col min="10" max="10" width="15.33203125" style="16" customWidth="1"/>
    <col min="11" max="11" width="22.6640625" style="16" customWidth="1"/>
    <col min="12" max="16384" width="12.83203125" style="16"/>
  </cols>
  <sheetData>
    <row r="1" spans="1:26" s="37" customFormat="1" ht="30.75" customHeight="1"/>
    <row r="2" spans="1:26" s="37" customFormat="1" ht="62" customHeight="1">
      <c r="D2" s="38"/>
      <c r="F2" s="39"/>
      <c r="H2" s="40"/>
      <c r="I2" s="40"/>
      <c r="J2" s="328" t="s">
        <v>314</v>
      </c>
      <c r="K2" s="328"/>
    </row>
    <row r="3" spans="1:26" s="37" customFormat="1" ht="30.75" customHeight="1">
      <c r="C3" s="41"/>
      <c r="D3" s="41"/>
      <c r="E3" s="41"/>
      <c r="J3" s="42"/>
      <c r="K3" s="42"/>
      <c r="L3" s="42"/>
      <c r="M3" s="42"/>
    </row>
    <row r="5" spans="1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4"/>
      <c r="X5" s="284"/>
      <c r="Y5" s="284"/>
    </row>
    <row r="6" spans="1:26" s="288" customFormat="1" ht="30" customHeight="1">
      <c r="B6" s="338" t="s">
        <v>293</v>
      </c>
      <c r="C6" s="339"/>
      <c r="D6" s="339"/>
      <c r="E6" s="339"/>
      <c r="F6" s="339"/>
      <c r="G6" s="339"/>
      <c r="H6" s="339"/>
      <c r="I6" s="339"/>
      <c r="J6" s="339"/>
      <c r="K6" s="339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7"/>
      <c r="X6" s="287"/>
      <c r="Y6" s="287"/>
      <c r="Z6" s="287"/>
    </row>
    <row r="7" spans="1:26" ht="30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26" s="48" customFormat="1" ht="50" customHeight="1">
      <c r="A8" s="33"/>
      <c r="B8" s="262" t="s">
        <v>99</v>
      </c>
      <c r="C8" s="262" t="s">
        <v>109</v>
      </c>
      <c r="D8" s="262" t="s">
        <v>60</v>
      </c>
      <c r="E8" s="262" t="s">
        <v>61</v>
      </c>
      <c r="F8" s="262" t="s">
        <v>62</v>
      </c>
      <c r="G8" s="262" t="s">
        <v>249</v>
      </c>
      <c r="H8" s="262" t="s">
        <v>250</v>
      </c>
      <c r="I8" s="262" t="s">
        <v>251</v>
      </c>
      <c r="J8" s="262" t="s">
        <v>63</v>
      </c>
      <c r="K8" s="262" t="s">
        <v>65</v>
      </c>
      <c r="L8" s="33"/>
    </row>
    <row r="9" spans="1:26" ht="30" customHeight="1">
      <c r="A9" s="24"/>
      <c r="B9" s="32" t="s">
        <v>17</v>
      </c>
      <c r="C9" s="32" t="s">
        <v>110</v>
      </c>
      <c r="D9" s="142">
        <v>96</v>
      </c>
      <c r="E9" s="142">
        <v>131629</v>
      </c>
      <c r="F9" s="142">
        <v>46461</v>
      </c>
      <c r="G9" s="146">
        <v>2.83</v>
      </c>
      <c r="H9" s="142">
        <v>1371</v>
      </c>
      <c r="I9" s="142">
        <v>484</v>
      </c>
      <c r="J9" s="142">
        <v>792</v>
      </c>
      <c r="K9" s="147">
        <f>J9/D9</f>
        <v>8.25</v>
      </c>
      <c r="L9" s="145"/>
    </row>
    <row r="10" spans="1:26" ht="30" customHeight="1">
      <c r="A10" s="24"/>
      <c r="B10" s="34" t="s">
        <v>18</v>
      </c>
      <c r="C10" s="34" t="s">
        <v>112</v>
      </c>
      <c r="D10" s="144">
        <v>1666</v>
      </c>
      <c r="E10" s="144">
        <v>2316989</v>
      </c>
      <c r="F10" s="144">
        <v>615972</v>
      </c>
      <c r="G10" s="150">
        <v>3.76</v>
      </c>
      <c r="H10" s="144">
        <v>1391</v>
      </c>
      <c r="I10" s="144">
        <v>370</v>
      </c>
      <c r="J10" s="144">
        <v>13523</v>
      </c>
      <c r="K10" s="151">
        <f>J10/D10</f>
        <v>8.1170468187274913</v>
      </c>
      <c r="L10" s="145"/>
    </row>
    <row r="11" spans="1:26" ht="30" customHeight="1">
      <c r="A11" s="24"/>
      <c r="B11" s="32" t="s">
        <v>19</v>
      </c>
      <c r="C11" s="32" t="s">
        <v>113</v>
      </c>
      <c r="D11" s="142">
        <v>420</v>
      </c>
      <c r="E11" s="142">
        <v>775189</v>
      </c>
      <c r="F11" s="142">
        <v>189000</v>
      </c>
      <c r="G11" s="146">
        <v>4.0999999999999996</v>
      </c>
      <c r="H11" s="142">
        <v>1846</v>
      </c>
      <c r="I11" s="142">
        <v>450</v>
      </c>
      <c r="J11" s="142">
        <v>6458</v>
      </c>
      <c r="K11" s="147">
        <f t="shared" ref="K11:K19" si="0">J11/D11</f>
        <v>15.376190476190477</v>
      </c>
      <c r="L11" s="145"/>
    </row>
    <row r="12" spans="1:26" ht="30" customHeight="1">
      <c r="A12" s="24"/>
      <c r="B12" s="34" t="s">
        <v>20</v>
      </c>
      <c r="C12" s="34" t="s">
        <v>7</v>
      </c>
      <c r="D12" s="144">
        <v>2179</v>
      </c>
      <c r="E12" s="144">
        <v>4565495</v>
      </c>
      <c r="F12" s="144">
        <v>977372</v>
      </c>
      <c r="G12" s="150">
        <v>4.67</v>
      </c>
      <c r="H12" s="144">
        <v>2095</v>
      </c>
      <c r="I12" s="144">
        <v>449</v>
      </c>
      <c r="J12" s="144">
        <v>15096</v>
      </c>
      <c r="K12" s="151">
        <f t="shared" si="0"/>
        <v>6.9279486002753554</v>
      </c>
      <c r="L12" s="145"/>
    </row>
    <row r="13" spans="1:26" ht="30" customHeight="1">
      <c r="A13" s="24"/>
      <c r="B13" s="32" t="s">
        <v>21</v>
      </c>
      <c r="C13" s="32" t="s">
        <v>7</v>
      </c>
      <c r="D13" s="142">
        <v>80</v>
      </c>
      <c r="E13" s="142">
        <v>211142</v>
      </c>
      <c r="F13" s="142">
        <v>34930</v>
      </c>
      <c r="G13" s="146">
        <v>6.04</v>
      </c>
      <c r="H13" s="142">
        <v>2639</v>
      </c>
      <c r="I13" s="142">
        <v>437</v>
      </c>
      <c r="J13" s="142">
        <v>585</v>
      </c>
      <c r="K13" s="147">
        <f t="shared" si="0"/>
        <v>7.3125</v>
      </c>
      <c r="L13" s="145"/>
    </row>
    <row r="14" spans="1:26" ht="30" customHeight="1">
      <c r="A14" s="24"/>
      <c r="B14" s="34" t="s">
        <v>64</v>
      </c>
      <c r="C14" s="34" t="s">
        <v>115</v>
      </c>
      <c r="D14" s="144">
        <v>2</v>
      </c>
      <c r="E14" s="144">
        <v>2500</v>
      </c>
      <c r="F14" s="144">
        <v>150</v>
      </c>
      <c r="G14" s="150">
        <v>16.670000000000002</v>
      </c>
      <c r="H14" s="144">
        <v>1250</v>
      </c>
      <c r="I14" s="144">
        <v>75</v>
      </c>
      <c r="J14" s="144">
        <v>110</v>
      </c>
      <c r="K14" s="151">
        <f t="shared" si="0"/>
        <v>55</v>
      </c>
      <c r="L14" s="145"/>
    </row>
    <row r="15" spans="1:26" ht="30" customHeight="1">
      <c r="A15" s="24"/>
      <c r="B15" s="32" t="s">
        <v>24</v>
      </c>
      <c r="C15" s="32" t="s">
        <v>110</v>
      </c>
      <c r="D15" s="142">
        <v>96</v>
      </c>
      <c r="E15" s="142">
        <v>151115</v>
      </c>
      <c r="F15" s="142">
        <v>38357</v>
      </c>
      <c r="G15" s="146">
        <v>3.94</v>
      </c>
      <c r="H15" s="142">
        <v>1574</v>
      </c>
      <c r="I15" s="142">
        <v>400</v>
      </c>
      <c r="J15" s="142">
        <v>792</v>
      </c>
      <c r="K15" s="147">
        <f t="shared" si="0"/>
        <v>8.25</v>
      </c>
      <c r="L15" s="145"/>
    </row>
    <row r="16" spans="1:26" ht="30" customHeight="1">
      <c r="A16" s="24"/>
      <c r="B16" s="34" t="s">
        <v>25</v>
      </c>
      <c r="C16" s="34" t="s">
        <v>110</v>
      </c>
      <c r="D16" s="144">
        <v>781</v>
      </c>
      <c r="E16" s="144">
        <v>661177</v>
      </c>
      <c r="F16" s="144">
        <v>259690</v>
      </c>
      <c r="G16" s="150">
        <v>2.5499999999999998</v>
      </c>
      <c r="H16" s="144">
        <v>847</v>
      </c>
      <c r="I16" s="144">
        <v>333</v>
      </c>
      <c r="J16" s="144">
        <v>3785</v>
      </c>
      <c r="K16" s="151">
        <f t="shared" si="0"/>
        <v>4.8463508322663253</v>
      </c>
      <c r="L16" s="145"/>
    </row>
    <row r="17" spans="1:13" ht="30" customHeight="1">
      <c r="A17" s="24"/>
      <c r="B17" s="32" t="s">
        <v>26</v>
      </c>
      <c r="C17" s="32" t="s">
        <v>116</v>
      </c>
      <c r="D17" s="142">
        <v>2</v>
      </c>
      <c r="E17" s="142">
        <v>3632</v>
      </c>
      <c r="F17" s="142">
        <v>130</v>
      </c>
      <c r="G17" s="146">
        <v>27.94</v>
      </c>
      <c r="H17" s="142">
        <f>E17/D17</f>
        <v>1816</v>
      </c>
      <c r="I17" s="142">
        <f>F17/D17</f>
        <v>65</v>
      </c>
      <c r="J17" s="142">
        <v>17</v>
      </c>
      <c r="K17" s="147">
        <f t="shared" si="0"/>
        <v>8.5</v>
      </c>
      <c r="L17" s="145"/>
    </row>
    <row r="18" spans="1:13" ht="30" customHeight="1">
      <c r="A18" s="24"/>
      <c r="B18" s="34" t="s">
        <v>13</v>
      </c>
      <c r="C18" s="34" t="s">
        <v>117</v>
      </c>
      <c r="D18" s="144">
        <v>764</v>
      </c>
      <c r="E18" s="144">
        <v>2249935</v>
      </c>
      <c r="F18" s="144">
        <v>343800</v>
      </c>
      <c r="G18" s="150">
        <v>6.54</v>
      </c>
      <c r="H18" s="144">
        <v>2945</v>
      </c>
      <c r="I18" s="144">
        <v>450</v>
      </c>
      <c r="J18" s="144">
        <v>2721</v>
      </c>
      <c r="K18" s="151">
        <f t="shared" si="0"/>
        <v>3.5615183246073299</v>
      </c>
      <c r="L18" s="145"/>
    </row>
    <row r="19" spans="1:13" ht="30" customHeight="1">
      <c r="A19" s="24"/>
      <c r="B19" s="32" t="s">
        <v>27</v>
      </c>
      <c r="C19" s="32" t="s">
        <v>110</v>
      </c>
      <c r="D19" s="142">
        <v>1487</v>
      </c>
      <c r="E19" s="142">
        <v>2967500</v>
      </c>
      <c r="F19" s="142">
        <v>723326</v>
      </c>
      <c r="G19" s="146">
        <v>4.0999999999999996</v>
      </c>
      <c r="H19" s="142">
        <v>1996</v>
      </c>
      <c r="I19" s="142">
        <v>486</v>
      </c>
      <c r="J19" s="142">
        <v>13337</v>
      </c>
      <c r="K19" s="147">
        <f t="shared" si="0"/>
        <v>8.9690652320107596</v>
      </c>
      <c r="L19" s="145"/>
    </row>
    <row r="20" spans="1:13" ht="30" customHeight="1">
      <c r="A20" s="24"/>
      <c r="B20" s="366" t="s">
        <v>87</v>
      </c>
      <c r="C20" s="366"/>
      <c r="D20" s="252">
        <f>+AVERAGE(D9:D19)</f>
        <v>688.4545454545455</v>
      </c>
      <c r="E20" s="252">
        <f t="shared" ref="E20:K20" si="1">+AVERAGE(E9:E19)</f>
        <v>1276027.5454545454</v>
      </c>
      <c r="F20" s="252">
        <f t="shared" si="1"/>
        <v>293562.54545454547</v>
      </c>
      <c r="G20" s="252">
        <f t="shared" si="1"/>
        <v>7.5581818181818186</v>
      </c>
      <c r="H20" s="252">
        <f t="shared" si="1"/>
        <v>1797.2727272727273</v>
      </c>
      <c r="I20" s="252">
        <f t="shared" si="1"/>
        <v>363.54545454545456</v>
      </c>
      <c r="J20" s="252">
        <f t="shared" si="1"/>
        <v>5201.454545454545</v>
      </c>
      <c r="K20" s="252">
        <f t="shared" si="1"/>
        <v>12.282783662188887</v>
      </c>
      <c r="L20" s="24"/>
    </row>
    <row r="21" spans="1:13" ht="30" customHeight="1">
      <c r="A21" s="24"/>
      <c r="B21" s="23"/>
      <c r="C21" s="148"/>
      <c r="D21" s="149"/>
      <c r="E21" s="149"/>
      <c r="F21" s="149"/>
      <c r="G21" s="280">
        <f>+SUM(E9:E19)/SUM(F9:F19)</f>
        <v>4.3466973740767028</v>
      </c>
      <c r="H21" s="280">
        <f>+SUM(E9:E19)/SUM(D9:D19)</f>
        <v>1853.4666578634624</v>
      </c>
      <c r="I21" s="280">
        <f>+SUM(F9:F19)/SUM(D9:D19)</f>
        <v>426.40802852238215</v>
      </c>
      <c r="J21" s="281"/>
      <c r="K21" s="280">
        <f>+SUM(J9:J19)/SUM(D9:D19)</f>
        <v>7.5552621154100095</v>
      </c>
      <c r="L21" s="24"/>
    </row>
    <row r="22" spans="1:13" ht="30" customHeight="1"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3" ht="25" customHeight="1">
      <c r="B23" s="367" t="s">
        <v>237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24"/>
    </row>
    <row r="24" spans="1:13" ht="25" customHeight="1">
      <c r="B24" s="367" t="s">
        <v>225</v>
      </c>
      <c r="C24" s="367"/>
      <c r="D24" s="367"/>
      <c r="E24" s="367"/>
      <c r="F24" s="367"/>
      <c r="G24" s="367"/>
      <c r="H24" s="367"/>
      <c r="I24" s="367"/>
      <c r="J24" s="367"/>
      <c r="K24" s="367"/>
      <c r="L24" s="24"/>
    </row>
    <row r="25" spans="1:13" ht="25" customHeight="1">
      <c r="B25" s="367" t="s">
        <v>226</v>
      </c>
      <c r="C25" s="367"/>
      <c r="D25" s="367"/>
      <c r="E25" s="367"/>
      <c r="F25" s="367"/>
      <c r="G25" s="367"/>
      <c r="H25" s="367"/>
      <c r="I25" s="367"/>
      <c r="J25" s="367"/>
      <c r="K25" s="367"/>
      <c r="L25" s="24"/>
    </row>
    <row r="26" spans="1:13" ht="25" customHeight="1">
      <c r="A26" s="43"/>
      <c r="B26" s="353" t="s">
        <v>286</v>
      </c>
      <c r="C26" s="353"/>
      <c r="D26" s="353"/>
      <c r="E26" s="353"/>
      <c r="F26" s="353"/>
      <c r="G26" s="353"/>
      <c r="H26" s="353"/>
      <c r="I26" s="353"/>
      <c r="J26" s="353"/>
      <c r="K26" s="353"/>
      <c r="L26" s="24"/>
    </row>
    <row r="27" spans="1:13" ht="30" customHeight="1">
      <c r="A27" s="4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3" s="290" customFormat="1" ht="30.75" customHeight="1">
      <c r="B28" s="289" t="s">
        <v>263</v>
      </c>
      <c r="C28" s="289"/>
      <c r="D28" s="289"/>
      <c r="E28" s="289"/>
      <c r="F28" s="289"/>
      <c r="G28" s="289"/>
      <c r="K28" s="300" t="s">
        <v>264</v>
      </c>
      <c r="L28" s="297"/>
    </row>
    <row r="29" spans="1:13" ht="31" customHeight="1">
      <c r="B29" s="237"/>
    </row>
    <row r="30" spans="1:13" ht="50" customHeight="1">
      <c r="B30" s="335" t="s">
        <v>126</v>
      </c>
      <c r="C30" s="335"/>
      <c r="D30" s="335"/>
      <c r="E30" s="335"/>
      <c r="F30" s="335"/>
      <c r="G30" s="335"/>
      <c r="H30" s="335"/>
      <c r="I30" s="335"/>
      <c r="J30" s="335"/>
      <c r="K30" s="335"/>
      <c r="L30" s="268"/>
      <c r="M30" s="268"/>
    </row>
    <row r="31" spans="1:13" ht="30" customHeight="1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3" ht="30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2:11" ht="30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2:11" ht="30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2:11" ht="30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2:11" ht="30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2:11" ht="30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2:11" ht="30" customHeight="1"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2:11" ht="30" customHeight="1"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2:11" ht="30" customHeight="1"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2:11" ht="30" customHeight="1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2:11" ht="30" customHeight="1"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2:11" ht="30" customHeight="1">
      <c r="B43" s="24"/>
      <c r="C43" s="24"/>
      <c r="D43" s="24"/>
      <c r="E43" s="24"/>
      <c r="F43" s="24"/>
      <c r="G43" s="24"/>
      <c r="H43" s="24"/>
      <c r="I43" s="24"/>
      <c r="J43" s="24"/>
      <c r="K43" s="24"/>
    </row>
  </sheetData>
  <mergeCells count="9">
    <mergeCell ref="B26:K26"/>
    <mergeCell ref="J2:K2"/>
    <mergeCell ref="B30:K30"/>
    <mergeCell ref="B20:C20"/>
    <mergeCell ref="B6:K6"/>
    <mergeCell ref="B5:K5"/>
    <mergeCell ref="B23:K23"/>
    <mergeCell ref="B24:K24"/>
    <mergeCell ref="B25:K25"/>
  </mergeCells>
  <phoneticPr fontId="0" type="noConversion"/>
  <hyperlinks>
    <hyperlink ref="B30" location="Índice!A1" display="Volver al índice"/>
    <hyperlink ref="K28" location="'8.c'!A1" display="Siguiente   "/>
    <hyperlink ref="B28" location="'8.a'!A1" display="  Atrás "/>
  </hyperlinks>
  <pageMargins left="0.70000000000000007" right="0.70000000000000007" top="1.54" bottom="0.75000000000000011" header="0.30000000000000004" footer="0.30000000000000004"/>
  <pageSetup paperSize="9" scale="5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1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5" style="16" customWidth="1"/>
    <col min="3" max="4" width="12.83203125" style="16"/>
    <col min="5" max="5" width="19.1640625" style="16" customWidth="1"/>
    <col min="6" max="6" width="47.1640625" style="16" customWidth="1"/>
    <col min="7" max="7" width="45" style="16" customWidth="1"/>
    <col min="8" max="16384" width="12.83203125" style="16"/>
  </cols>
  <sheetData>
    <row r="1" spans="2:26" s="37" customFormat="1" ht="30.75" customHeight="1"/>
    <row r="2" spans="2:26" s="37" customFormat="1" ht="62" customHeight="1">
      <c r="D2" s="38"/>
      <c r="F2" s="39"/>
      <c r="G2" s="39" t="s">
        <v>314</v>
      </c>
      <c r="H2" s="40"/>
      <c r="I2" s="40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5" spans="2:26" s="285" customFormat="1" ht="60" customHeight="1">
      <c r="B5" s="337" t="s">
        <v>125</v>
      </c>
      <c r="C5" s="337"/>
      <c r="D5" s="337"/>
      <c r="E5" s="337"/>
      <c r="F5" s="337"/>
      <c r="G5" s="337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4"/>
      <c r="X5" s="284"/>
      <c r="Y5" s="284"/>
    </row>
    <row r="6" spans="2:26" s="288" customFormat="1" ht="30" customHeight="1">
      <c r="B6" s="338" t="s">
        <v>292</v>
      </c>
      <c r="C6" s="339"/>
      <c r="D6" s="339"/>
      <c r="E6" s="339"/>
      <c r="F6" s="339"/>
      <c r="G6" s="339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7"/>
      <c r="X6" s="287"/>
      <c r="Y6" s="287"/>
      <c r="Z6" s="287"/>
    </row>
    <row r="7" spans="2:26" s="24" customFormat="1" ht="30" customHeight="1">
      <c r="E7" s="139"/>
      <c r="F7" s="140"/>
      <c r="G7" s="140"/>
      <c r="H7" s="140"/>
      <c r="I7" s="140"/>
      <c r="J7" s="140"/>
      <c r="K7" s="140"/>
      <c r="L7" s="140"/>
      <c r="M7" s="140"/>
    </row>
    <row r="8" spans="2:26" ht="93" customHeight="1">
      <c r="B8" s="262" t="s">
        <v>99</v>
      </c>
      <c r="C8" s="262" t="s">
        <v>109</v>
      </c>
      <c r="D8" s="262" t="s">
        <v>60</v>
      </c>
      <c r="E8" s="262" t="s">
        <v>104</v>
      </c>
      <c r="F8" s="261" t="s">
        <v>222</v>
      </c>
      <c r="G8" s="261" t="s">
        <v>223</v>
      </c>
      <c r="H8" s="24"/>
    </row>
    <row r="9" spans="2:26" ht="30" customHeight="1">
      <c r="B9" s="32" t="s">
        <v>20</v>
      </c>
      <c r="C9" s="32" t="s">
        <v>7</v>
      </c>
      <c r="D9" s="141">
        <v>327</v>
      </c>
      <c r="E9" s="142">
        <v>390000</v>
      </c>
      <c r="F9" s="141">
        <v>3.6</v>
      </c>
      <c r="G9" s="141">
        <v>9.6</v>
      </c>
      <c r="H9" s="24"/>
    </row>
    <row r="10" spans="2:26" ht="30" customHeight="1">
      <c r="B10" s="34" t="s">
        <v>27</v>
      </c>
      <c r="C10" s="34" t="s">
        <v>110</v>
      </c>
      <c r="D10" s="143">
        <v>284</v>
      </c>
      <c r="E10" s="144">
        <v>217520</v>
      </c>
      <c r="F10" s="143">
        <v>3.5</v>
      </c>
      <c r="G10" s="143">
        <v>3.5</v>
      </c>
      <c r="H10" s="24"/>
    </row>
    <row r="11" spans="2:26" ht="30" customHeight="1">
      <c r="B11" s="32" t="s">
        <v>21</v>
      </c>
      <c r="C11" s="32" t="s">
        <v>7</v>
      </c>
      <c r="D11" s="141">
        <v>62</v>
      </c>
      <c r="E11" s="142">
        <v>20738</v>
      </c>
      <c r="F11" s="141">
        <v>1.3</v>
      </c>
      <c r="G11" s="141">
        <v>0.5</v>
      </c>
      <c r="H11" s="24"/>
    </row>
    <row r="12" spans="2:26" ht="30" customHeight="1">
      <c r="C12" s="24"/>
      <c r="D12" s="24"/>
      <c r="E12" s="24"/>
      <c r="F12" s="24"/>
      <c r="G12" s="24"/>
      <c r="H12" s="24"/>
    </row>
    <row r="13" spans="2:26" ht="30" customHeight="1">
      <c r="B13" s="360" t="s">
        <v>262</v>
      </c>
      <c r="C13" s="360"/>
      <c r="D13" s="360"/>
      <c r="E13" s="360"/>
      <c r="F13" s="360"/>
      <c r="G13" s="360"/>
      <c r="H13" s="24"/>
    </row>
    <row r="14" spans="2:26" ht="30" customHeight="1">
      <c r="C14" s="24"/>
      <c r="D14" s="24"/>
      <c r="E14" s="24"/>
      <c r="F14" s="24"/>
      <c r="G14" s="24"/>
      <c r="H14" s="24"/>
    </row>
    <row r="15" spans="2:26" s="290" customFormat="1" ht="30.75" customHeight="1">
      <c r="B15" s="289" t="s">
        <v>263</v>
      </c>
      <c r="C15" s="289"/>
      <c r="D15" s="289"/>
      <c r="E15" s="289"/>
      <c r="F15" s="289"/>
      <c r="G15" s="299" t="s">
        <v>273</v>
      </c>
      <c r="H15" s="293"/>
    </row>
    <row r="16" spans="2:26" ht="31" customHeight="1">
      <c r="B16" s="237"/>
    </row>
    <row r="17" spans="1:13" ht="50" customHeight="1">
      <c r="B17" s="335" t="s">
        <v>126</v>
      </c>
      <c r="C17" s="335"/>
      <c r="D17" s="335"/>
      <c r="E17" s="335"/>
      <c r="F17" s="335"/>
      <c r="G17" s="335"/>
      <c r="H17" s="268"/>
      <c r="I17" s="268"/>
      <c r="J17" s="268"/>
      <c r="K17" s="268"/>
      <c r="L17" s="268"/>
      <c r="M17" s="268"/>
    </row>
    <row r="18" spans="1:13" ht="30" customHeight="1">
      <c r="C18" s="24"/>
      <c r="D18" s="24"/>
      <c r="E18" s="24"/>
      <c r="F18" s="24"/>
      <c r="G18" s="24"/>
      <c r="H18" s="24"/>
    </row>
    <row r="19" spans="1:13" ht="30" customHeight="1">
      <c r="A19" s="43"/>
      <c r="C19" s="24"/>
      <c r="D19" s="24"/>
      <c r="E19" s="24"/>
      <c r="F19" s="24"/>
      <c r="G19" s="24"/>
      <c r="H19" s="24"/>
    </row>
    <row r="20" spans="1:13" ht="30" customHeight="1">
      <c r="A20" s="44"/>
      <c r="B20" s="24"/>
      <c r="C20" s="24"/>
      <c r="D20" s="24"/>
      <c r="E20" s="24"/>
      <c r="F20" s="24"/>
      <c r="G20" s="24"/>
      <c r="H20" s="24"/>
    </row>
    <row r="21" spans="1:13" ht="30" customHeight="1">
      <c r="B21" s="24"/>
      <c r="C21" s="24"/>
      <c r="D21" s="24"/>
      <c r="E21" s="24"/>
      <c r="F21" s="24"/>
      <c r="G21" s="24"/>
      <c r="H21" s="24"/>
    </row>
  </sheetData>
  <mergeCells count="4">
    <mergeCell ref="B5:G5"/>
    <mergeCell ref="B6:G6"/>
    <mergeCell ref="B13:G13"/>
    <mergeCell ref="B17:G17"/>
  </mergeCells>
  <phoneticPr fontId="0" type="noConversion"/>
  <hyperlinks>
    <hyperlink ref="B17" location="Índice!A1" display="Volver al índice"/>
    <hyperlink ref="G15" location="'9.a'!A1" display="Siguiente   "/>
    <hyperlink ref="B15" location="'8.b'!A1" display="  Atrás "/>
  </hyperlinks>
  <pageMargins left="0.70000000000000007" right="0.70000000000000007" top="1.54" bottom="0.75000000000000011" header="0.30000000000000004" footer="0.30000000000000004"/>
  <pageSetup paperSize="9" scale="65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6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3" width="33.1640625" style="16" customWidth="1"/>
    <col min="4" max="4" width="36.5" style="16" customWidth="1"/>
    <col min="5" max="16384" width="12.83203125" style="16"/>
  </cols>
  <sheetData>
    <row r="1" spans="1:14" s="37" customFormat="1" ht="30.75" customHeight="1"/>
    <row r="2" spans="1:14" s="37" customFormat="1" ht="62" customHeight="1">
      <c r="D2" s="39" t="s">
        <v>314</v>
      </c>
      <c r="F2" s="39"/>
      <c r="I2" s="39"/>
    </row>
    <row r="3" spans="1:14" s="37" customFormat="1" ht="30.75" customHeight="1">
      <c r="C3" s="41"/>
      <c r="D3" s="41"/>
      <c r="E3" s="41"/>
      <c r="J3" s="42"/>
      <c r="K3" s="42"/>
      <c r="L3" s="42"/>
      <c r="M3" s="42"/>
    </row>
    <row r="5" spans="1:14" s="285" customFormat="1" ht="60" customHeight="1">
      <c r="B5" s="337" t="s">
        <v>125</v>
      </c>
      <c r="C5" s="337"/>
      <c r="D5" s="337"/>
      <c r="E5" s="282"/>
      <c r="F5" s="282"/>
      <c r="G5" s="282"/>
      <c r="H5" s="282"/>
      <c r="I5" s="284"/>
      <c r="J5" s="284"/>
      <c r="K5" s="284"/>
      <c r="L5" s="284"/>
      <c r="M5" s="284"/>
    </row>
    <row r="6" spans="1:14" s="288" customFormat="1" ht="30" customHeight="1">
      <c r="B6" s="338" t="s">
        <v>312</v>
      </c>
      <c r="C6" s="339"/>
      <c r="D6" s="339"/>
      <c r="E6" s="286"/>
      <c r="F6" s="286"/>
      <c r="G6" s="286"/>
      <c r="H6" s="286"/>
      <c r="I6" s="287"/>
      <c r="J6" s="287"/>
      <c r="K6" s="287"/>
      <c r="L6" s="287"/>
      <c r="M6" s="287"/>
      <c r="N6" s="287"/>
    </row>
    <row r="7" spans="1:14" s="24" customFormat="1" ht="30" customHeight="1">
      <c r="A7" s="139"/>
      <c r="B7" s="140"/>
      <c r="C7" s="140"/>
      <c r="D7" s="140"/>
    </row>
    <row r="8" spans="1:14" s="24" customFormat="1" ht="50" customHeight="1">
      <c r="B8" s="262" t="s">
        <v>99</v>
      </c>
      <c r="C8" s="263" t="s">
        <v>109</v>
      </c>
      <c r="D8" s="262" t="s">
        <v>103</v>
      </c>
    </row>
    <row r="9" spans="1:14" s="24" customFormat="1" ht="30" customHeight="1">
      <c r="B9" s="81" t="s">
        <v>17</v>
      </c>
      <c r="C9" s="81" t="s">
        <v>110</v>
      </c>
      <c r="D9" s="227">
        <v>28</v>
      </c>
    </row>
    <row r="10" spans="1:14" s="24" customFormat="1" ht="30" customHeight="1">
      <c r="B10" s="34" t="s">
        <v>5</v>
      </c>
      <c r="C10" s="34" t="s">
        <v>111</v>
      </c>
      <c r="D10" s="228">
        <v>84.7</v>
      </c>
    </row>
    <row r="11" spans="1:14" s="24" customFormat="1" ht="30" customHeight="1">
      <c r="B11" s="81" t="s">
        <v>18</v>
      </c>
      <c r="C11" s="81" t="s">
        <v>112</v>
      </c>
      <c r="D11" s="227">
        <v>16</v>
      </c>
      <c r="E11" s="225"/>
    </row>
    <row r="12" spans="1:14" s="24" customFormat="1" ht="30" customHeight="1">
      <c r="B12" s="34" t="s">
        <v>19</v>
      </c>
      <c r="C12" s="34" t="s">
        <v>113</v>
      </c>
      <c r="D12" s="228">
        <v>0</v>
      </c>
      <c r="E12" s="225"/>
    </row>
    <row r="13" spans="1:14" s="24" customFormat="1" ht="30" customHeight="1">
      <c r="B13" s="81" t="s">
        <v>20</v>
      </c>
      <c r="C13" s="81" t="s">
        <v>7</v>
      </c>
      <c r="D13" s="227">
        <v>173.67</v>
      </c>
      <c r="E13" s="225"/>
    </row>
    <row r="14" spans="1:14" s="24" customFormat="1" ht="30" customHeight="1">
      <c r="B14" s="34" t="s">
        <v>11</v>
      </c>
      <c r="C14" s="34" t="s">
        <v>110</v>
      </c>
      <c r="D14" s="228">
        <v>72</v>
      </c>
      <c r="E14" s="225"/>
    </row>
    <row r="15" spans="1:14" s="24" customFormat="1" ht="30" customHeight="1">
      <c r="B15" s="81" t="s">
        <v>21</v>
      </c>
      <c r="C15" s="81" t="s">
        <v>7</v>
      </c>
      <c r="D15" s="227">
        <v>0</v>
      </c>
      <c r="E15" s="225"/>
    </row>
    <row r="16" spans="1:14" s="24" customFormat="1" ht="30" customHeight="1">
      <c r="B16" s="34" t="s">
        <v>9</v>
      </c>
      <c r="C16" s="34" t="s">
        <v>7</v>
      </c>
      <c r="D16" s="228">
        <v>15</v>
      </c>
      <c r="E16" s="225"/>
    </row>
    <row r="17" spans="1:14" s="24" customFormat="1" ht="30" customHeight="1">
      <c r="B17" s="81" t="s">
        <v>22</v>
      </c>
      <c r="C17" s="81" t="s">
        <v>114</v>
      </c>
      <c r="D17" s="227">
        <v>33.869999999999997</v>
      </c>
      <c r="E17" s="225"/>
    </row>
    <row r="18" spans="1:14" s="24" customFormat="1" ht="30" customHeight="1">
      <c r="B18" s="34" t="s">
        <v>23</v>
      </c>
      <c r="C18" s="34" t="s">
        <v>115</v>
      </c>
      <c r="D18" s="228">
        <v>0</v>
      </c>
    </row>
    <row r="19" spans="1:14" s="24" customFormat="1" ht="30" customHeight="1">
      <c r="B19" s="81" t="s">
        <v>24</v>
      </c>
      <c r="C19" s="81" t="s">
        <v>110</v>
      </c>
      <c r="D19" s="227">
        <v>42.5</v>
      </c>
    </row>
    <row r="20" spans="1:14" s="24" customFormat="1" ht="30" customHeight="1">
      <c r="B20" s="34" t="s">
        <v>25</v>
      </c>
      <c r="C20" s="34" t="s">
        <v>110</v>
      </c>
      <c r="D20" s="228">
        <v>24</v>
      </c>
    </row>
    <row r="21" spans="1:14" s="24" customFormat="1" ht="30" customHeight="1">
      <c r="B21" s="81" t="s">
        <v>26</v>
      </c>
      <c r="C21" s="81" t="s">
        <v>116</v>
      </c>
      <c r="D21" s="227">
        <v>0</v>
      </c>
    </row>
    <row r="22" spans="1:14" s="24" customFormat="1" ht="30" customHeight="1">
      <c r="B22" s="34" t="s">
        <v>13</v>
      </c>
      <c r="C22" s="34" t="s">
        <v>117</v>
      </c>
      <c r="D22" s="228">
        <v>112.59</v>
      </c>
    </row>
    <row r="23" spans="1:14" s="24" customFormat="1" ht="30" customHeight="1">
      <c r="B23" s="81" t="s">
        <v>27</v>
      </c>
      <c r="C23" s="81" t="s">
        <v>110</v>
      </c>
      <c r="D23" s="227">
        <v>301.32</v>
      </c>
    </row>
    <row r="24" spans="1:14" s="24" customFormat="1" ht="30" customHeight="1">
      <c r="B24" s="336" t="s">
        <v>68</v>
      </c>
      <c r="C24" s="336"/>
      <c r="D24" s="260">
        <f>SUM(D9:D23)</f>
        <v>903.65000000000009</v>
      </c>
    </row>
    <row r="25" spans="1:14" s="24" customFormat="1" ht="30" customHeight="1"/>
    <row r="26" spans="1:14" ht="25" customHeight="1">
      <c r="A26" s="140"/>
      <c r="B26" s="340" t="s">
        <v>220</v>
      </c>
      <c r="C26" s="340"/>
      <c r="D26" s="340"/>
      <c r="E26" s="226"/>
      <c r="F26" s="226"/>
    </row>
    <row r="27" spans="1:14" ht="25" customHeight="1">
      <c r="B27" s="341" t="s">
        <v>313</v>
      </c>
      <c r="C27" s="341"/>
      <c r="D27" s="341"/>
      <c r="E27" s="140"/>
      <c r="F27" s="140"/>
    </row>
    <row r="29" spans="1:14" s="290" customFormat="1" ht="30.75" customHeight="1">
      <c r="B29" s="289" t="s">
        <v>260</v>
      </c>
      <c r="C29" s="289"/>
      <c r="D29" s="302" t="s">
        <v>264</v>
      </c>
      <c r="E29" s="293"/>
      <c r="F29" s="289"/>
      <c r="G29" s="289"/>
    </row>
    <row r="30" spans="1:14" ht="31" customHeight="1">
      <c r="B30" s="237"/>
    </row>
    <row r="31" spans="1:14" ht="50" customHeight="1">
      <c r="B31" s="335" t="s">
        <v>126</v>
      </c>
      <c r="C31" s="335"/>
      <c r="D31" s="335"/>
      <c r="E31" s="268"/>
      <c r="F31" s="268"/>
      <c r="G31" s="268"/>
      <c r="H31" s="268"/>
      <c r="I31" s="268"/>
      <c r="J31" s="268"/>
      <c r="K31" s="268"/>
      <c r="L31" s="268"/>
      <c r="M31" s="268"/>
      <c r="N31" s="37"/>
    </row>
    <row r="32" spans="1:14" ht="30" customHeight="1">
      <c r="A32" s="129"/>
      <c r="B32" s="140"/>
      <c r="C32" s="140"/>
      <c r="D32" s="140"/>
    </row>
    <row r="33" spans="1:4" ht="30" customHeight="1">
      <c r="A33" s="89"/>
      <c r="B33" s="140"/>
      <c r="C33" s="140"/>
      <c r="D33" s="140"/>
    </row>
    <row r="34" spans="1:4" ht="30" customHeight="1">
      <c r="A34" s="140"/>
      <c r="B34" s="140"/>
      <c r="C34" s="140"/>
      <c r="D34" s="140"/>
    </row>
    <row r="35" spans="1:4" ht="30" customHeight="1">
      <c r="A35" s="140"/>
      <c r="B35" s="140"/>
      <c r="C35" s="140"/>
      <c r="D35" s="140"/>
    </row>
    <row r="36" spans="1:4" ht="30" customHeight="1">
      <c r="A36" s="140"/>
      <c r="B36" s="140"/>
      <c r="C36" s="140"/>
      <c r="D36" s="140"/>
    </row>
  </sheetData>
  <mergeCells count="6">
    <mergeCell ref="B31:D31"/>
    <mergeCell ref="B24:C24"/>
    <mergeCell ref="B5:D5"/>
    <mergeCell ref="B6:D6"/>
    <mergeCell ref="B26:D26"/>
    <mergeCell ref="B27:D27"/>
  </mergeCells>
  <phoneticPr fontId="0" type="noConversion"/>
  <hyperlinks>
    <hyperlink ref="B31" location="Índice!A1" display="Volver al índice"/>
    <hyperlink ref="D29" location="'2'!A1" display="Siguiente   "/>
    <hyperlink ref="B29" location="Índice!A1" display="  Atrás "/>
  </hyperlinks>
  <pageMargins left="0.70000000000000007" right="0.70000000000000007" top="1.54" bottom="0.75000000000000011" header="0.30000000000000004" footer="0.30000000000000004"/>
  <pageSetup paperSize="9" scale="95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9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04"/>
    <col min="2" max="2" width="25.83203125" style="104" customWidth="1"/>
    <col min="3" max="3" width="21.33203125" style="104" customWidth="1"/>
    <col min="4" max="4" width="18.6640625" style="104" customWidth="1"/>
    <col min="5" max="5" width="12.83203125" style="104"/>
    <col min="6" max="6" width="16.83203125" style="104" customWidth="1"/>
    <col min="7" max="7" width="14.83203125" style="104" customWidth="1"/>
    <col min="8" max="8" width="14.6640625" style="104" customWidth="1"/>
    <col min="9" max="9" width="22" style="104" customWidth="1"/>
    <col min="10" max="10" width="21" style="104" customWidth="1"/>
    <col min="11" max="11" width="22.6640625" style="104" customWidth="1"/>
    <col min="12" max="16384" width="12.83203125" style="104"/>
  </cols>
  <sheetData>
    <row r="1" spans="2:26" s="37" customFormat="1" ht="30.75" customHeight="1"/>
    <row r="2" spans="2:26" s="37" customFormat="1" ht="62" customHeight="1">
      <c r="D2" s="38"/>
      <c r="F2" s="39"/>
      <c r="G2" s="38"/>
      <c r="P2" s="328" t="s">
        <v>314</v>
      </c>
      <c r="Q2" s="328"/>
      <c r="R2" s="328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4" spans="2:26" s="16" customFormat="1" ht="30" customHeight="1">
      <c r="P4" s="14"/>
      <c r="Q4" s="14"/>
    </row>
    <row r="5" spans="2:26" s="17" customFormat="1" ht="59" customHeight="1">
      <c r="B5" s="368" t="s">
        <v>125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18"/>
      <c r="T5" s="18"/>
      <c r="U5" s="18"/>
      <c r="V5" s="18"/>
      <c r="W5" s="19"/>
      <c r="X5" s="19"/>
      <c r="Y5" s="19"/>
    </row>
    <row r="6" spans="2:26" s="16" customFormat="1" ht="30" customHeight="1">
      <c r="B6" s="369" t="s">
        <v>291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22"/>
      <c r="T6" s="22"/>
      <c r="U6" s="22"/>
      <c r="V6" s="22"/>
      <c r="W6" s="23"/>
      <c r="X6" s="23"/>
      <c r="Y6" s="23"/>
      <c r="Z6" s="23"/>
    </row>
    <row r="7" spans="2:26" ht="30" customHeight="1">
      <c r="B7" s="114"/>
      <c r="R7" s="15"/>
    </row>
    <row r="8" spans="2:26" ht="30" customHeight="1"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/>
      <c r="M8" s="355" t="s">
        <v>29</v>
      </c>
      <c r="N8" s="355"/>
      <c r="O8" s="355"/>
      <c r="P8" s="355"/>
      <c r="Q8" s="355" t="s">
        <v>95</v>
      </c>
      <c r="R8" s="355" t="s">
        <v>28</v>
      </c>
      <c r="S8" s="87"/>
      <c r="T8" s="116"/>
      <c r="U8" s="116"/>
      <c r="V8" s="116"/>
    </row>
    <row r="9" spans="2:26" ht="30" customHeight="1"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102</v>
      </c>
      <c r="M9" s="262" t="s">
        <v>98</v>
      </c>
      <c r="N9" s="262" t="s">
        <v>137</v>
      </c>
      <c r="O9" s="262" t="s">
        <v>148</v>
      </c>
      <c r="P9" s="262" t="s">
        <v>102</v>
      </c>
      <c r="Q9" s="355"/>
      <c r="R9" s="355"/>
      <c r="S9" s="87"/>
      <c r="T9" s="116"/>
      <c r="U9" s="116"/>
      <c r="V9" s="116"/>
    </row>
    <row r="10" spans="2:26" ht="30" customHeight="1">
      <c r="B10" s="80" t="s">
        <v>17</v>
      </c>
      <c r="C10" s="81" t="s">
        <v>110</v>
      </c>
      <c r="D10" s="122">
        <v>0</v>
      </c>
      <c r="E10" s="122">
        <v>0</v>
      </c>
      <c r="F10" s="122">
        <v>0</v>
      </c>
      <c r="G10" s="122">
        <v>12222</v>
      </c>
      <c r="H10" s="122">
        <v>0</v>
      </c>
      <c r="I10" s="122">
        <v>519600</v>
      </c>
      <c r="J10" s="122">
        <v>3528</v>
      </c>
      <c r="K10" s="122">
        <v>0</v>
      </c>
      <c r="L10" s="122">
        <f>SUM(D10:K10)</f>
        <v>535350</v>
      </c>
      <c r="M10" s="122">
        <v>24624</v>
      </c>
      <c r="N10" s="122">
        <v>0</v>
      </c>
      <c r="O10" s="122">
        <v>0</v>
      </c>
      <c r="P10" s="122">
        <f>SUM(M10:O10)</f>
        <v>24624</v>
      </c>
      <c r="Q10" s="122">
        <v>0</v>
      </c>
      <c r="R10" s="122">
        <f>SUM(Q10+P10+L10)</f>
        <v>559974</v>
      </c>
      <c r="S10" s="87"/>
      <c r="T10" s="116"/>
      <c r="U10" s="116"/>
      <c r="V10" s="116"/>
    </row>
    <row r="11" spans="2:26" ht="30" customHeight="1">
      <c r="B11" s="83" t="s">
        <v>5</v>
      </c>
      <c r="C11" s="34" t="s">
        <v>111</v>
      </c>
      <c r="D11" s="124">
        <v>0</v>
      </c>
      <c r="E11" s="124">
        <v>0</v>
      </c>
      <c r="F11" s="124">
        <v>0</v>
      </c>
      <c r="G11" s="124">
        <v>111800</v>
      </c>
      <c r="H11" s="124">
        <v>0</v>
      </c>
      <c r="I11" s="124">
        <v>1024475.25</v>
      </c>
      <c r="J11" s="124">
        <v>133434</v>
      </c>
      <c r="K11" s="124">
        <v>0</v>
      </c>
      <c r="L11" s="124">
        <f t="shared" ref="L11:L24" si="0">SUM(D11:K11)</f>
        <v>1269709.25</v>
      </c>
      <c r="M11" s="124">
        <v>0</v>
      </c>
      <c r="N11" s="124">
        <v>0</v>
      </c>
      <c r="O11" s="124">
        <v>0</v>
      </c>
      <c r="P11" s="124">
        <f t="shared" ref="P11:P24" si="1">SUM(M11:O11)</f>
        <v>0</v>
      </c>
      <c r="Q11" s="124">
        <v>0</v>
      </c>
      <c r="R11" s="124">
        <f t="shared" ref="R11:R24" si="2">SUM(Q11+P11+L11)</f>
        <v>1269709.25</v>
      </c>
      <c r="S11" s="87"/>
      <c r="T11" s="116"/>
      <c r="U11" s="116"/>
      <c r="V11" s="116"/>
    </row>
    <row r="12" spans="2:26" ht="30" customHeight="1">
      <c r="B12" s="80" t="s">
        <v>18</v>
      </c>
      <c r="C12" s="81" t="s">
        <v>112</v>
      </c>
      <c r="D12" s="122">
        <v>0</v>
      </c>
      <c r="E12" s="122">
        <v>0</v>
      </c>
      <c r="F12" s="122">
        <v>8020</v>
      </c>
      <c r="G12" s="122">
        <v>0</v>
      </c>
      <c r="H12" s="122">
        <v>17360</v>
      </c>
      <c r="I12" s="122">
        <v>1090964</v>
      </c>
      <c r="J12" s="122">
        <v>0</v>
      </c>
      <c r="K12" s="122">
        <v>0</v>
      </c>
      <c r="L12" s="122">
        <f t="shared" si="0"/>
        <v>1116344</v>
      </c>
      <c r="M12" s="122">
        <v>118286</v>
      </c>
      <c r="N12" s="122">
        <v>61239</v>
      </c>
      <c r="O12" s="122">
        <v>1212</v>
      </c>
      <c r="P12" s="122">
        <f t="shared" si="1"/>
        <v>180737</v>
      </c>
      <c r="Q12" s="122">
        <v>0</v>
      </c>
      <c r="R12" s="122">
        <f t="shared" si="2"/>
        <v>1297081</v>
      </c>
      <c r="S12" s="87"/>
      <c r="T12" s="116"/>
      <c r="U12" s="116"/>
      <c r="V12" s="116"/>
    </row>
    <row r="13" spans="2:26" ht="30" customHeight="1">
      <c r="B13" s="83" t="s">
        <v>19</v>
      </c>
      <c r="C13" s="34" t="s">
        <v>113</v>
      </c>
      <c r="D13" s="124">
        <v>0</v>
      </c>
      <c r="E13" s="124">
        <v>68292</v>
      </c>
      <c r="F13" s="124">
        <v>5868</v>
      </c>
      <c r="G13" s="124">
        <v>390017</v>
      </c>
      <c r="H13" s="124">
        <v>0</v>
      </c>
      <c r="I13" s="124">
        <v>107360</v>
      </c>
      <c r="J13" s="124">
        <v>0</v>
      </c>
      <c r="K13" s="124">
        <v>0</v>
      </c>
      <c r="L13" s="124">
        <f t="shared" si="0"/>
        <v>571537</v>
      </c>
      <c r="M13" s="124">
        <v>0</v>
      </c>
      <c r="N13" s="124">
        <v>81060</v>
      </c>
      <c r="O13" s="124">
        <v>0</v>
      </c>
      <c r="P13" s="124">
        <f t="shared" si="1"/>
        <v>81060</v>
      </c>
      <c r="Q13" s="124">
        <v>0</v>
      </c>
      <c r="R13" s="124">
        <f t="shared" si="2"/>
        <v>652597</v>
      </c>
      <c r="S13" s="87"/>
      <c r="T13" s="116"/>
      <c r="U13" s="116"/>
      <c r="V13" s="116"/>
    </row>
    <row r="14" spans="2:26" ht="30" customHeight="1">
      <c r="B14" s="80" t="s">
        <v>20</v>
      </c>
      <c r="C14" s="81" t="s">
        <v>7</v>
      </c>
      <c r="D14" s="122">
        <v>0</v>
      </c>
      <c r="E14" s="122">
        <v>0</v>
      </c>
      <c r="F14" s="122">
        <v>0</v>
      </c>
      <c r="G14" s="122">
        <v>1839840</v>
      </c>
      <c r="H14" s="122">
        <v>0</v>
      </c>
      <c r="I14" s="122">
        <v>886300</v>
      </c>
      <c r="J14" s="122">
        <v>12348</v>
      </c>
      <c r="K14" s="122">
        <v>0</v>
      </c>
      <c r="L14" s="122">
        <f t="shared" si="0"/>
        <v>2738488</v>
      </c>
      <c r="M14" s="122">
        <v>12900</v>
      </c>
      <c r="N14" s="122">
        <v>350304</v>
      </c>
      <c r="O14" s="122">
        <v>0</v>
      </c>
      <c r="P14" s="122">
        <f t="shared" si="1"/>
        <v>363204</v>
      </c>
      <c r="Q14" s="122">
        <v>0</v>
      </c>
      <c r="R14" s="122">
        <f t="shared" si="2"/>
        <v>3101692</v>
      </c>
      <c r="S14" s="87"/>
      <c r="T14" s="116"/>
      <c r="U14" s="116"/>
      <c r="V14" s="116"/>
    </row>
    <row r="15" spans="2:26" ht="30" customHeight="1">
      <c r="B15" s="83" t="s">
        <v>11</v>
      </c>
      <c r="C15" s="34" t="s">
        <v>110</v>
      </c>
      <c r="D15" s="124">
        <v>0</v>
      </c>
      <c r="E15" s="124">
        <v>0</v>
      </c>
      <c r="F15" s="124">
        <v>0</v>
      </c>
      <c r="G15" s="124">
        <v>3640</v>
      </c>
      <c r="H15" s="124">
        <v>0</v>
      </c>
      <c r="I15" s="124">
        <v>171520</v>
      </c>
      <c r="J15" s="124">
        <v>48960</v>
      </c>
      <c r="K15" s="124">
        <v>69930</v>
      </c>
      <c r="L15" s="124">
        <f t="shared" si="0"/>
        <v>294050</v>
      </c>
      <c r="M15" s="124">
        <v>0</v>
      </c>
      <c r="N15" s="124">
        <v>0</v>
      </c>
      <c r="O15" s="124">
        <v>0</v>
      </c>
      <c r="P15" s="124">
        <f t="shared" si="1"/>
        <v>0</v>
      </c>
      <c r="Q15" s="124">
        <v>0</v>
      </c>
      <c r="R15" s="124">
        <f t="shared" si="2"/>
        <v>294050</v>
      </c>
      <c r="S15" s="87"/>
      <c r="T15" s="116"/>
      <c r="U15" s="116"/>
      <c r="V15" s="116"/>
    </row>
    <row r="16" spans="2:26" ht="30" customHeight="1">
      <c r="B16" s="80" t="s">
        <v>21</v>
      </c>
      <c r="C16" s="81" t="s">
        <v>7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322490</v>
      </c>
      <c r="J16" s="122">
        <v>0</v>
      </c>
      <c r="K16" s="122">
        <v>0</v>
      </c>
      <c r="L16" s="122">
        <f t="shared" si="0"/>
        <v>322490</v>
      </c>
      <c r="M16" s="122">
        <v>24000</v>
      </c>
      <c r="N16" s="122">
        <v>0</v>
      </c>
      <c r="O16" s="122">
        <v>0</v>
      </c>
      <c r="P16" s="122">
        <f t="shared" si="1"/>
        <v>24000</v>
      </c>
      <c r="Q16" s="122">
        <v>0</v>
      </c>
      <c r="R16" s="122">
        <f t="shared" si="2"/>
        <v>346490</v>
      </c>
      <c r="S16" s="87"/>
      <c r="T16" s="116"/>
      <c r="U16" s="116"/>
      <c r="V16" s="116"/>
    </row>
    <row r="17" spans="1:22" ht="30" customHeight="1">
      <c r="B17" s="83" t="s">
        <v>9</v>
      </c>
      <c r="C17" s="34" t="s">
        <v>7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95315</v>
      </c>
      <c r="J17" s="124">
        <v>6765</v>
      </c>
      <c r="K17" s="124">
        <v>0</v>
      </c>
      <c r="L17" s="124">
        <f t="shared" si="0"/>
        <v>102080</v>
      </c>
      <c r="M17" s="124">
        <v>0</v>
      </c>
      <c r="N17" s="124">
        <v>0</v>
      </c>
      <c r="O17" s="124">
        <v>0</v>
      </c>
      <c r="P17" s="124">
        <f t="shared" si="1"/>
        <v>0</v>
      </c>
      <c r="Q17" s="124">
        <v>0</v>
      </c>
      <c r="R17" s="124">
        <f t="shared" si="2"/>
        <v>102080</v>
      </c>
      <c r="S17" s="87"/>
      <c r="T17" s="116"/>
      <c r="U17" s="116"/>
      <c r="V17" s="116"/>
    </row>
    <row r="18" spans="1:22" ht="30" customHeight="1">
      <c r="B18" s="80" t="s">
        <v>22</v>
      </c>
      <c r="C18" s="81" t="s">
        <v>114</v>
      </c>
      <c r="D18" s="122">
        <v>18100</v>
      </c>
      <c r="E18" s="122">
        <v>0</v>
      </c>
      <c r="F18" s="122">
        <v>215213</v>
      </c>
      <c r="G18" s="122">
        <v>391510</v>
      </c>
      <c r="H18" s="122">
        <v>0</v>
      </c>
      <c r="I18" s="122">
        <v>381656</v>
      </c>
      <c r="J18" s="122">
        <v>0</v>
      </c>
      <c r="K18" s="122">
        <v>0</v>
      </c>
      <c r="L18" s="122">
        <f t="shared" si="0"/>
        <v>1006479</v>
      </c>
      <c r="M18" s="122">
        <v>0</v>
      </c>
      <c r="N18" s="122">
        <v>0</v>
      </c>
      <c r="O18" s="122">
        <v>0</v>
      </c>
      <c r="P18" s="122">
        <f t="shared" si="1"/>
        <v>0</v>
      </c>
      <c r="Q18" s="122">
        <v>0</v>
      </c>
      <c r="R18" s="122">
        <f t="shared" si="2"/>
        <v>1006479</v>
      </c>
      <c r="S18" s="87"/>
      <c r="T18" s="116"/>
      <c r="U18" s="116"/>
      <c r="V18" s="116"/>
    </row>
    <row r="19" spans="1:22" ht="30" customHeight="1">
      <c r="B19" s="83" t="s">
        <v>23</v>
      </c>
      <c r="C19" s="34" t="s">
        <v>115</v>
      </c>
      <c r="D19" s="124">
        <v>0</v>
      </c>
      <c r="E19" s="124">
        <v>0</v>
      </c>
      <c r="F19" s="124">
        <v>0</v>
      </c>
      <c r="G19" s="124">
        <v>2107</v>
      </c>
      <c r="H19" s="124">
        <v>0</v>
      </c>
      <c r="I19" s="124">
        <v>106190</v>
      </c>
      <c r="J19" s="124">
        <v>244</v>
      </c>
      <c r="K19" s="124">
        <v>0</v>
      </c>
      <c r="L19" s="124">
        <f t="shared" si="0"/>
        <v>108541</v>
      </c>
      <c r="M19" s="124">
        <v>216</v>
      </c>
      <c r="N19" s="124">
        <v>0</v>
      </c>
      <c r="O19" s="124">
        <v>0</v>
      </c>
      <c r="P19" s="124">
        <f t="shared" si="1"/>
        <v>216</v>
      </c>
      <c r="Q19" s="124">
        <v>0</v>
      </c>
      <c r="R19" s="124">
        <f t="shared" si="2"/>
        <v>108757</v>
      </c>
      <c r="S19" s="87"/>
      <c r="T19" s="116"/>
      <c r="U19" s="116"/>
      <c r="V19" s="116"/>
    </row>
    <row r="20" spans="1:22" ht="30" customHeight="1">
      <c r="B20" s="80" t="s">
        <v>24</v>
      </c>
      <c r="C20" s="81" t="s">
        <v>110</v>
      </c>
      <c r="D20" s="122">
        <v>0</v>
      </c>
      <c r="E20" s="122">
        <v>0</v>
      </c>
      <c r="F20" s="122">
        <v>0</v>
      </c>
      <c r="G20" s="122">
        <v>16926</v>
      </c>
      <c r="H20" s="122">
        <v>0</v>
      </c>
      <c r="I20" s="122">
        <v>390080</v>
      </c>
      <c r="J20" s="122">
        <v>16884</v>
      </c>
      <c r="K20" s="122">
        <v>0</v>
      </c>
      <c r="L20" s="122">
        <f t="shared" si="0"/>
        <v>423890</v>
      </c>
      <c r="M20" s="122">
        <v>24000</v>
      </c>
      <c r="N20" s="122">
        <v>0</v>
      </c>
      <c r="O20" s="122">
        <v>0</v>
      </c>
      <c r="P20" s="122">
        <f t="shared" si="1"/>
        <v>24000</v>
      </c>
      <c r="Q20" s="122">
        <v>0</v>
      </c>
      <c r="R20" s="122">
        <f t="shared" si="2"/>
        <v>447890</v>
      </c>
      <c r="S20" s="87"/>
      <c r="T20" s="116"/>
      <c r="U20" s="116"/>
      <c r="V20" s="116"/>
    </row>
    <row r="21" spans="1:22" ht="30" customHeight="1">
      <c r="B21" s="83" t="s">
        <v>25</v>
      </c>
      <c r="C21" s="34" t="s">
        <v>110</v>
      </c>
      <c r="D21" s="124">
        <v>0</v>
      </c>
      <c r="E21" s="124">
        <v>0</v>
      </c>
      <c r="F21" s="124">
        <v>156000</v>
      </c>
      <c r="G21" s="124">
        <v>33825</v>
      </c>
      <c r="H21" s="124">
        <v>0</v>
      </c>
      <c r="I21" s="124">
        <v>1179600</v>
      </c>
      <c r="J21" s="124">
        <v>0</v>
      </c>
      <c r="K21" s="124">
        <v>0</v>
      </c>
      <c r="L21" s="124">
        <f t="shared" si="0"/>
        <v>1369425</v>
      </c>
      <c r="M21" s="124">
        <v>176100</v>
      </c>
      <c r="N21" s="124">
        <v>54600</v>
      </c>
      <c r="O21" s="124">
        <v>720</v>
      </c>
      <c r="P21" s="124">
        <f t="shared" si="1"/>
        <v>231420</v>
      </c>
      <c r="Q21" s="124">
        <v>27550</v>
      </c>
      <c r="R21" s="124">
        <f t="shared" si="2"/>
        <v>1628395</v>
      </c>
      <c r="S21" s="87"/>
      <c r="T21" s="116"/>
      <c r="U21" s="116"/>
      <c r="V21" s="116"/>
    </row>
    <row r="22" spans="1:22" ht="30" customHeight="1">
      <c r="B22" s="80" t="s">
        <v>26</v>
      </c>
      <c r="C22" s="81" t="s">
        <v>116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95760</v>
      </c>
      <c r="J22" s="122">
        <v>0</v>
      </c>
      <c r="K22" s="122">
        <v>0</v>
      </c>
      <c r="L22" s="122">
        <f t="shared" si="0"/>
        <v>95760</v>
      </c>
      <c r="M22" s="122">
        <v>525</v>
      </c>
      <c r="N22" s="122">
        <v>0</v>
      </c>
      <c r="O22" s="122">
        <v>0</v>
      </c>
      <c r="P22" s="122">
        <f t="shared" si="1"/>
        <v>525</v>
      </c>
      <c r="Q22" s="122">
        <v>0</v>
      </c>
      <c r="R22" s="122">
        <f t="shared" si="2"/>
        <v>96285</v>
      </c>
      <c r="S22" s="87"/>
      <c r="T22" s="116"/>
      <c r="U22" s="116"/>
      <c r="V22" s="116"/>
    </row>
    <row r="23" spans="1:22" ht="30" customHeight="1">
      <c r="B23" s="83" t="s">
        <v>13</v>
      </c>
      <c r="C23" s="34" t="s">
        <v>117</v>
      </c>
      <c r="D23" s="124">
        <v>225456</v>
      </c>
      <c r="E23" s="124">
        <v>0</v>
      </c>
      <c r="F23" s="124">
        <v>0</v>
      </c>
      <c r="G23" s="124">
        <v>0</v>
      </c>
      <c r="H23" s="124">
        <v>0</v>
      </c>
      <c r="I23" s="124">
        <v>533512</v>
      </c>
      <c r="J23" s="124">
        <v>129906</v>
      </c>
      <c r="K23" s="124">
        <v>0</v>
      </c>
      <c r="L23" s="124">
        <f t="shared" si="0"/>
        <v>888874</v>
      </c>
      <c r="M23" s="124">
        <v>5811</v>
      </c>
      <c r="N23" s="124">
        <v>162216</v>
      </c>
      <c r="O23" s="124">
        <v>0</v>
      </c>
      <c r="P23" s="124">
        <f t="shared" si="1"/>
        <v>168027</v>
      </c>
      <c r="Q23" s="124">
        <v>0</v>
      </c>
      <c r="R23" s="124">
        <f t="shared" si="2"/>
        <v>1056901</v>
      </c>
      <c r="S23" s="87"/>
      <c r="T23" s="116"/>
      <c r="U23" s="116"/>
      <c r="V23" s="116"/>
    </row>
    <row r="24" spans="1:22" ht="30" customHeight="1">
      <c r="B24" s="80" t="s">
        <v>27</v>
      </c>
      <c r="C24" s="81" t="s">
        <v>110</v>
      </c>
      <c r="D24" s="122">
        <v>0</v>
      </c>
      <c r="E24" s="122">
        <v>0</v>
      </c>
      <c r="F24" s="122">
        <v>0</v>
      </c>
      <c r="G24" s="122">
        <v>317898</v>
      </c>
      <c r="H24" s="122">
        <v>0</v>
      </c>
      <c r="I24" s="122">
        <v>1010320</v>
      </c>
      <c r="J24" s="122">
        <v>59976</v>
      </c>
      <c r="K24" s="122">
        <v>14364</v>
      </c>
      <c r="L24" s="122">
        <f t="shared" si="0"/>
        <v>1402558</v>
      </c>
      <c r="M24" s="122">
        <v>235500</v>
      </c>
      <c r="N24" s="122">
        <v>210600</v>
      </c>
      <c r="O24" s="122">
        <v>0</v>
      </c>
      <c r="P24" s="122">
        <f t="shared" si="1"/>
        <v>446100</v>
      </c>
      <c r="Q24" s="122">
        <v>0</v>
      </c>
      <c r="R24" s="122">
        <f t="shared" si="2"/>
        <v>1848658</v>
      </c>
      <c r="S24" s="87"/>
      <c r="T24" s="116"/>
      <c r="U24" s="116"/>
      <c r="V24" s="116"/>
    </row>
    <row r="25" spans="1:22" ht="30" customHeight="1">
      <c r="B25" s="371" t="s">
        <v>68</v>
      </c>
      <c r="C25" s="371"/>
      <c r="D25" s="251">
        <f>SUM(D10:D24)</f>
        <v>243556</v>
      </c>
      <c r="E25" s="251">
        <f t="shared" ref="E25:R25" si="3">SUM(E10:E24)</f>
        <v>68292</v>
      </c>
      <c r="F25" s="251">
        <f t="shared" si="3"/>
        <v>385101</v>
      </c>
      <c r="G25" s="251">
        <f t="shared" si="3"/>
        <v>3119785</v>
      </c>
      <c r="H25" s="251">
        <f t="shared" si="3"/>
        <v>17360</v>
      </c>
      <c r="I25" s="251">
        <f t="shared" si="3"/>
        <v>7915142.25</v>
      </c>
      <c r="J25" s="251">
        <f t="shared" si="3"/>
        <v>412045</v>
      </c>
      <c r="K25" s="251">
        <f t="shared" si="3"/>
        <v>84294</v>
      </c>
      <c r="L25" s="251">
        <f t="shared" si="3"/>
        <v>12245575.25</v>
      </c>
      <c r="M25" s="251">
        <f t="shared" si="3"/>
        <v>621962</v>
      </c>
      <c r="N25" s="251">
        <f t="shared" si="3"/>
        <v>920019</v>
      </c>
      <c r="O25" s="251">
        <f t="shared" si="3"/>
        <v>1932</v>
      </c>
      <c r="P25" s="251">
        <f t="shared" si="3"/>
        <v>1543913</v>
      </c>
      <c r="Q25" s="251">
        <f t="shared" si="3"/>
        <v>27550</v>
      </c>
      <c r="R25" s="251">
        <f t="shared" si="3"/>
        <v>13817038.25</v>
      </c>
      <c r="S25" s="87"/>
      <c r="T25" s="116"/>
      <c r="U25" s="116"/>
      <c r="V25" s="116"/>
    </row>
    <row r="26" spans="1:22" s="13" customFormat="1" ht="30" customHeight="1">
      <c r="C26" s="136"/>
      <c r="D26" s="136"/>
      <c r="E26" s="136"/>
      <c r="F26" s="136"/>
      <c r="G26" s="136"/>
      <c r="H26" s="137"/>
      <c r="I26" s="136"/>
      <c r="J26" s="136"/>
      <c r="K26" s="136"/>
      <c r="L26" s="136"/>
      <c r="M26" s="136"/>
      <c r="N26" s="136"/>
      <c r="O26" s="87"/>
      <c r="P26" s="87"/>
      <c r="Q26" s="87"/>
      <c r="R26" s="87"/>
      <c r="S26" s="137"/>
      <c r="T26" s="137"/>
      <c r="U26" s="137"/>
      <c r="V26" s="137"/>
    </row>
    <row r="27" spans="1:22" s="13" customFormat="1" ht="26" customHeight="1">
      <c r="B27" s="350" t="s">
        <v>259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137"/>
      <c r="T27" s="137"/>
      <c r="U27" s="137"/>
      <c r="V27" s="137"/>
    </row>
    <row r="28" spans="1:22" ht="30" customHeight="1">
      <c r="C28" s="87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</row>
    <row r="29" spans="1:22" s="290" customFormat="1" ht="30.75" customHeight="1">
      <c r="B29" s="289" t="s">
        <v>278</v>
      </c>
      <c r="C29" s="289"/>
      <c r="D29" s="289"/>
      <c r="E29" s="289"/>
      <c r="F29" s="289"/>
      <c r="G29" s="289"/>
      <c r="Q29" s="354" t="s">
        <v>273</v>
      </c>
      <c r="R29" s="354"/>
    </row>
    <row r="30" spans="1:22" s="16" customFormat="1" ht="31" customHeight="1">
      <c r="B30" s="237"/>
    </row>
    <row r="31" spans="1:22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22" ht="30" customHeight="1">
      <c r="A32" s="129"/>
      <c r="C32" s="87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1:22" ht="30" customHeight="1">
      <c r="A33" s="89"/>
      <c r="C33" s="87"/>
      <c r="D33" s="87"/>
      <c r="E33" s="87"/>
      <c r="F33" s="87"/>
      <c r="G33" s="87"/>
      <c r="H33" s="116"/>
      <c r="I33" s="87"/>
      <c r="J33" s="87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2" ht="30" customHeight="1">
      <c r="B34" s="87"/>
      <c r="C34" s="87"/>
      <c r="D34" s="87"/>
      <c r="E34" s="87"/>
      <c r="F34" s="87"/>
      <c r="G34" s="87"/>
      <c r="H34" s="116"/>
      <c r="I34" s="87"/>
      <c r="J34" s="87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</row>
    <row r="35" spans="1:22" ht="30" customHeight="1">
      <c r="B35" s="87"/>
      <c r="C35" s="87"/>
      <c r="D35" s="87"/>
      <c r="E35" s="87"/>
      <c r="F35" s="87"/>
      <c r="G35" s="87"/>
      <c r="H35" s="116"/>
      <c r="I35" s="87"/>
      <c r="J35" s="87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6" spans="1:22" ht="30" customHeight="1">
      <c r="B36" s="87"/>
      <c r="C36" s="87"/>
      <c r="D36" s="87"/>
      <c r="E36" s="87"/>
      <c r="F36" s="87"/>
      <c r="G36" s="87"/>
      <c r="H36" s="116"/>
      <c r="I36" s="87"/>
      <c r="J36" s="87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</row>
    <row r="37" spans="1:22" ht="30" customHeight="1">
      <c r="B37" s="87"/>
      <c r="C37" s="87"/>
      <c r="D37" s="87"/>
      <c r="E37" s="87"/>
      <c r="F37" s="87"/>
      <c r="G37" s="87"/>
      <c r="H37" s="116"/>
      <c r="I37" s="87"/>
      <c r="J37" s="87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</row>
    <row r="38" spans="1:22" ht="30" customHeight="1">
      <c r="B38" s="87"/>
      <c r="C38" s="87"/>
      <c r="D38" s="87"/>
      <c r="E38" s="87"/>
      <c r="F38" s="87"/>
      <c r="G38" s="87"/>
      <c r="H38" s="116"/>
      <c r="I38" s="87"/>
      <c r="J38" s="87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</row>
    <row r="39" spans="1:22" ht="30" customHeight="1">
      <c r="B39" s="87"/>
      <c r="C39" s="87"/>
      <c r="D39" s="87"/>
      <c r="E39" s="87"/>
      <c r="F39" s="87"/>
      <c r="G39" s="87"/>
      <c r="H39" s="116"/>
      <c r="I39" s="87"/>
      <c r="J39" s="87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</row>
    <row r="40" spans="1:22" ht="30" customHeight="1">
      <c r="B40" s="87"/>
      <c r="C40" s="87"/>
      <c r="D40" s="87"/>
      <c r="E40" s="87"/>
      <c r="F40" s="87"/>
      <c r="G40" s="87"/>
      <c r="H40" s="116"/>
      <c r="I40" s="87"/>
      <c r="J40" s="87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</row>
    <row r="41" spans="1:22" ht="30" customHeight="1">
      <c r="B41" s="87"/>
      <c r="C41" s="87"/>
      <c r="D41" s="87"/>
      <c r="E41" s="87"/>
      <c r="F41" s="87"/>
      <c r="G41" s="87"/>
      <c r="H41" s="116"/>
      <c r="I41" s="87"/>
      <c r="J41" s="8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</row>
    <row r="42" spans="1:22" ht="30" customHeight="1">
      <c r="B42" s="87"/>
      <c r="C42" s="87"/>
      <c r="D42" s="87"/>
      <c r="E42" s="87"/>
      <c r="F42" s="87"/>
      <c r="G42" s="87"/>
      <c r="H42" s="116"/>
      <c r="I42" s="87"/>
      <c r="J42" s="87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</row>
    <row r="43" spans="1:22" ht="30" customHeight="1">
      <c r="B43" s="87"/>
      <c r="C43" s="87"/>
      <c r="D43" s="87"/>
      <c r="E43" s="87"/>
      <c r="F43" s="87"/>
      <c r="G43" s="87"/>
      <c r="H43" s="116"/>
      <c r="I43" s="87"/>
      <c r="J43" s="87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</row>
    <row r="44" spans="1:22" ht="30" customHeight="1">
      <c r="B44" s="15"/>
      <c r="C44" s="15"/>
      <c r="D44" s="15"/>
      <c r="E44" s="15"/>
      <c r="F44" s="15"/>
      <c r="G44" s="15"/>
      <c r="I44" s="15"/>
      <c r="J44" s="15"/>
    </row>
    <row r="45" spans="1:22" ht="30" customHeight="1">
      <c r="B45" s="15"/>
      <c r="C45" s="15"/>
      <c r="D45" s="15"/>
      <c r="E45" s="15"/>
      <c r="F45" s="15"/>
      <c r="G45" s="15"/>
      <c r="I45" s="15"/>
      <c r="J45" s="15"/>
    </row>
    <row r="46" spans="1:22" ht="30" customHeight="1">
      <c r="B46" s="15"/>
      <c r="C46" s="15"/>
      <c r="D46" s="15"/>
      <c r="E46" s="15"/>
      <c r="F46" s="15"/>
      <c r="G46" s="15"/>
      <c r="I46" s="15"/>
      <c r="J46" s="15"/>
    </row>
    <row r="47" spans="1:22" ht="30" customHeight="1">
      <c r="B47" s="15"/>
      <c r="C47" s="15"/>
      <c r="D47" s="15"/>
      <c r="E47" s="15"/>
      <c r="F47" s="15"/>
      <c r="G47" s="15"/>
      <c r="H47" s="15"/>
      <c r="I47" s="15"/>
      <c r="J47" s="15"/>
    </row>
    <row r="48" spans="1:22" ht="30" customHeight="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2:18" ht="30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13">
    <mergeCell ref="P2:R2"/>
    <mergeCell ref="Q29:R29"/>
    <mergeCell ref="R8:R9"/>
    <mergeCell ref="B25:C25"/>
    <mergeCell ref="C8:C9"/>
    <mergeCell ref="B8:B9"/>
    <mergeCell ref="D8:L8"/>
    <mergeCell ref="M8:P8"/>
    <mergeCell ref="B31:R31"/>
    <mergeCell ref="Q8:Q9"/>
    <mergeCell ref="B27:R27"/>
    <mergeCell ref="B5:R5"/>
    <mergeCell ref="B6:R6"/>
  </mergeCells>
  <phoneticPr fontId="0" type="noConversion"/>
  <hyperlinks>
    <hyperlink ref="B31" location="Índice!A1" display="Volver al índice"/>
    <hyperlink ref="Q29" location="'9.b'!A1" display="Siguiente   "/>
    <hyperlink ref="B29" location="'8.c'!A1" display="  Atrás "/>
    <hyperlink ref="R29" location="'9.b'!A1" display="'9.b'!A1"/>
  </hyperlinks>
  <pageMargins left="0.70000000000000007" right="0.70000000000000007" top="1.54" bottom="0.75000000000000011" header="0.30000000000000004" footer="0.30000000000000004"/>
  <pageSetup paperSize="9" scale="4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2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83203125" style="15" customWidth="1"/>
    <col min="3" max="3" width="22.33203125" style="15" customWidth="1"/>
    <col min="4" max="4" width="18.5" style="15" customWidth="1"/>
    <col min="5" max="5" width="12.83203125" style="15"/>
    <col min="6" max="6" width="17.33203125" style="15" customWidth="1"/>
    <col min="7" max="8" width="12.83203125" style="15"/>
    <col min="9" max="9" width="20.5" style="15" customWidth="1"/>
    <col min="10" max="10" width="20" style="15" customWidth="1"/>
    <col min="11" max="11" width="21.33203125" style="15" customWidth="1"/>
    <col min="12" max="16384" width="12.83203125" style="15"/>
  </cols>
  <sheetData>
    <row r="1" spans="1:26" s="37" customFormat="1" ht="30.75" customHeight="1"/>
    <row r="2" spans="1:26" s="37" customFormat="1" ht="62" customHeight="1">
      <c r="D2" s="38"/>
      <c r="F2" s="39"/>
      <c r="G2" s="38"/>
      <c r="P2" s="328" t="s">
        <v>314</v>
      </c>
      <c r="Q2" s="328"/>
      <c r="R2" s="328"/>
    </row>
    <row r="3" spans="1:26" s="37" customFormat="1" ht="30.75" customHeight="1">
      <c r="C3" s="41"/>
      <c r="D3" s="41"/>
      <c r="E3" s="41"/>
      <c r="J3" s="42"/>
      <c r="K3" s="42"/>
      <c r="L3" s="42"/>
      <c r="M3" s="42"/>
    </row>
    <row r="5" spans="1:26" s="17" customFormat="1" ht="60" customHeight="1">
      <c r="B5" s="368" t="s">
        <v>125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18"/>
      <c r="T5" s="18"/>
      <c r="U5" s="18"/>
      <c r="V5" s="18"/>
      <c r="W5" s="19"/>
      <c r="X5" s="19"/>
      <c r="Y5" s="19"/>
    </row>
    <row r="6" spans="1:26" s="16" customFormat="1" ht="30" customHeight="1">
      <c r="B6" s="369" t="s">
        <v>290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22"/>
      <c r="T6" s="22"/>
      <c r="U6" s="22"/>
      <c r="V6" s="22"/>
      <c r="W6" s="23"/>
      <c r="X6" s="23"/>
      <c r="Y6" s="23"/>
      <c r="Z6" s="23"/>
    </row>
    <row r="8" spans="1:26" ht="30" customHeight="1">
      <c r="A8" s="87"/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/>
      <c r="M8" s="355" t="s">
        <v>29</v>
      </c>
      <c r="N8" s="355"/>
      <c r="O8" s="355"/>
      <c r="P8" s="355"/>
      <c r="Q8" s="355" t="s">
        <v>95</v>
      </c>
      <c r="R8" s="355" t="s">
        <v>28</v>
      </c>
      <c r="S8" s="87"/>
    </row>
    <row r="9" spans="1:26" ht="30" customHeight="1">
      <c r="A9" s="87"/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102</v>
      </c>
      <c r="M9" s="262" t="s">
        <v>98</v>
      </c>
      <c r="N9" s="262" t="s">
        <v>137</v>
      </c>
      <c r="O9" s="262" t="s">
        <v>148</v>
      </c>
      <c r="P9" s="262" t="s">
        <v>102</v>
      </c>
      <c r="Q9" s="355"/>
      <c r="R9" s="355"/>
      <c r="S9" s="87"/>
    </row>
    <row r="10" spans="1:26" ht="30" customHeight="1">
      <c r="A10" s="87"/>
      <c r="B10" s="80" t="s">
        <v>17</v>
      </c>
      <c r="C10" s="81" t="s">
        <v>110</v>
      </c>
      <c r="D10" s="134"/>
      <c r="E10" s="134"/>
      <c r="F10" s="134"/>
      <c r="G10" s="134">
        <v>2.1826013350619851E-2</v>
      </c>
      <c r="H10" s="134"/>
      <c r="I10" s="134">
        <v>0.92790022393896865</v>
      </c>
      <c r="J10" s="134">
        <v>6.3002925135809875E-3</v>
      </c>
      <c r="K10" s="134"/>
      <c r="L10" s="134">
        <f>SUM(D10:K10)</f>
        <v>0.95602652980316949</v>
      </c>
      <c r="M10" s="134">
        <v>4.3973470196830566E-2</v>
      </c>
      <c r="N10" s="134"/>
      <c r="O10" s="134"/>
      <c r="P10" s="134">
        <f>SUM(M10:O10)</f>
        <v>4.3973470196830566E-2</v>
      </c>
      <c r="Q10" s="134"/>
      <c r="R10" s="134">
        <f>L10+P10+Q10</f>
        <v>1</v>
      </c>
      <c r="S10" s="87"/>
    </row>
    <row r="11" spans="1:26" ht="30" customHeight="1">
      <c r="A11" s="87"/>
      <c r="B11" s="83" t="s">
        <v>5</v>
      </c>
      <c r="C11" s="34" t="s">
        <v>111</v>
      </c>
      <c r="D11" s="135"/>
      <c r="E11" s="135"/>
      <c r="F11" s="135"/>
      <c r="G11" s="135">
        <v>8.8051654345276287E-2</v>
      </c>
      <c r="H11" s="135"/>
      <c r="I11" s="135">
        <v>0.80685814488631946</v>
      </c>
      <c r="J11" s="135">
        <v>0.10509020076840427</v>
      </c>
      <c r="K11" s="135"/>
      <c r="L11" s="135">
        <f t="shared" ref="L11:L24" si="0">SUM(D11:K11)</f>
        <v>1</v>
      </c>
      <c r="M11" s="135"/>
      <c r="N11" s="135"/>
      <c r="O11" s="135"/>
      <c r="P11" s="135">
        <f t="shared" ref="P11:P24" si="1">SUM(M11:O11)</f>
        <v>0</v>
      </c>
      <c r="Q11" s="135"/>
      <c r="R11" s="135">
        <f t="shared" ref="R11:R24" si="2">L11+P11+Q11</f>
        <v>1</v>
      </c>
      <c r="S11" s="87"/>
    </row>
    <row r="12" spans="1:26" ht="30" customHeight="1">
      <c r="A12" s="87"/>
      <c r="B12" s="80" t="s">
        <v>18</v>
      </c>
      <c r="C12" s="81" t="s">
        <v>112</v>
      </c>
      <c r="D12" s="134"/>
      <c r="E12" s="134"/>
      <c r="F12" s="134">
        <v>6.1831142388177763E-3</v>
      </c>
      <c r="G12" s="134"/>
      <c r="H12" s="134">
        <v>1.3383898152852442E-2</v>
      </c>
      <c r="I12" s="134">
        <v>0.84109165117675766</v>
      </c>
      <c r="J12" s="134"/>
      <c r="K12" s="134"/>
      <c r="L12" s="134">
        <f t="shared" si="0"/>
        <v>0.86065866356842791</v>
      </c>
      <c r="M12" s="134">
        <v>9.1193996365685717E-2</v>
      </c>
      <c r="N12" s="134">
        <v>4.7212934273187256E-2</v>
      </c>
      <c r="O12" s="134">
        <v>9.3440579269914528E-4</v>
      </c>
      <c r="P12" s="134">
        <f t="shared" si="1"/>
        <v>0.13934133643157212</v>
      </c>
      <c r="Q12" s="134"/>
      <c r="R12" s="134">
        <f t="shared" si="2"/>
        <v>1</v>
      </c>
      <c r="S12" s="87"/>
    </row>
    <row r="13" spans="1:26" ht="30" customHeight="1">
      <c r="A13" s="87"/>
      <c r="B13" s="83" t="s">
        <v>19</v>
      </c>
      <c r="C13" s="34" t="s">
        <v>113</v>
      </c>
      <c r="D13" s="135"/>
      <c r="E13" s="135">
        <v>0.10464651231924144</v>
      </c>
      <c r="F13" s="135">
        <v>8.9917667411894327E-3</v>
      </c>
      <c r="G13" s="135">
        <v>0.59763835874207205</v>
      </c>
      <c r="H13" s="135"/>
      <c r="I13" s="135">
        <v>0.16451194228597435</v>
      </c>
      <c r="J13" s="135"/>
      <c r="K13" s="135"/>
      <c r="L13" s="135">
        <f t="shared" si="0"/>
        <v>0.87578858008847726</v>
      </c>
      <c r="M13" s="135"/>
      <c r="N13" s="135">
        <v>0.12421141991152274</v>
      </c>
      <c r="O13" s="135"/>
      <c r="P13" s="135">
        <f t="shared" si="1"/>
        <v>0.12421141991152274</v>
      </c>
      <c r="Q13" s="135"/>
      <c r="R13" s="135">
        <f t="shared" si="2"/>
        <v>1</v>
      </c>
      <c r="S13" s="87"/>
    </row>
    <row r="14" spans="1:26" ht="30" customHeight="1">
      <c r="A14" s="87"/>
      <c r="B14" s="80" t="s">
        <v>20</v>
      </c>
      <c r="C14" s="81" t="s">
        <v>7</v>
      </c>
      <c r="D14" s="134"/>
      <c r="E14" s="134"/>
      <c r="F14" s="134"/>
      <c r="G14" s="134">
        <v>0.59317301653420129</v>
      </c>
      <c r="H14" s="134"/>
      <c r="I14" s="134">
        <v>0.28574726310671722</v>
      </c>
      <c r="J14" s="134">
        <v>3.9810529220825281E-3</v>
      </c>
      <c r="K14" s="134"/>
      <c r="L14" s="134">
        <f t="shared" si="0"/>
        <v>0.88290133256300107</v>
      </c>
      <c r="M14" s="134">
        <v>4.1590203024671696E-3</v>
      </c>
      <c r="N14" s="134">
        <v>0.11293964713453174</v>
      </c>
      <c r="O14" s="134"/>
      <c r="P14" s="134">
        <f t="shared" si="1"/>
        <v>0.11709866743699891</v>
      </c>
      <c r="Q14" s="134"/>
      <c r="R14" s="134">
        <f t="shared" si="2"/>
        <v>1</v>
      </c>
      <c r="S14" s="87"/>
    </row>
    <row r="15" spans="1:26" ht="30" customHeight="1">
      <c r="A15" s="87"/>
      <c r="B15" s="83" t="s">
        <v>11</v>
      </c>
      <c r="C15" s="34" t="s">
        <v>110</v>
      </c>
      <c r="D15" s="135"/>
      <c r="E15" s="135"/>
      <c r="F15" s="135"/>
      <c r="G15" s="135">
        <v>1.2378847134841013E-2</v>
      </c>
      <c r="H15" s="135"/>
      <c r="I15" s="135">
        <v>0.58330215949668429</v>
      </c>
      <c r="J15" s="135">
        <v>0.16650229552797144</v>
      </c>
      <c r="K15" s="135">
        <v>0.23781669784050333</v>
      </c>
      <c r="L15" s="135">
        <f t="shared" si="0"/>
        <v>1.0000000000000002</v>
      </c>
      <c r="M15" s="135"/>
      <c r="N15" s="135"/>
      <c r="O15" s="135"/>
      <c r="P15" s="135">
        <f t="shared" si="1"/>
        <v>0</v>
      </c>
      <c r="Q15" s="135"/>
      <c r="R15" s="135">
        <f t="shared" si="2"/>
        <v>1.0000000000000002</v>
      </c>
      <c r="S15" s="87"/>
    </row>
    <row r="16" spans="1:26" ht="30" customHeight="1">
      <c r="A16" s="87"/>
      <c r="B16" s="80" t="s">
        <v>21</v>
      </c>
      <c r="C16" s="81" t="s">
        <v>7</v>
      </c>
      <c r="D16" s="134"/>
      <c r="E16" s="134"/>
      <c r="F16" s="134"/>
      <c r="G16" s="134"/>
      <c r="H16" s="134"/>
      <c r="I16" s="134">
        <v>0.93073393171520102</v>
      </c>
      <c r="J16" s="134"/>
      <c r="K16" s="134"/>
      <c r="L16" s="134">
        <f t="shared" si="0"/>
        <v>0.93073393171520102</v>
      </c>
      <c r="M16" s="134">
        <v>6.926606828479899E-2</v>
      </c>
      <c r="N16" s="134"/>
      <c r="O16" s="134"/>
      <c r="P16" s="134">
        <f t="shared" si="1"/>
        <v>6.926606828479899E-2</v>
      </c>
      <c r="Q16" s="134"/>
      <c r="R16" s="134">
        <f t="shared" si="2"/>
        <v>1</v>
      </c>
      <c r="S16" s="87"/>
    </row>
    <row r="17" spans="1:19" ht="30" customHeight="1">
      <c r="A17" s="87"/>
      <c r="B17" s="83" t="s">
        <v>9</v>
      </c>
      <c r="C17" s="34" t="s">
        <v>7</v>
      </c>
      <c r="D17" s="135"/>
      <c r="E17" s="135"/>
      <c r="F17" s="135"/>
      <c r="G17" s="135"/>
      <c r="H17" s="135"/>
      <c r="I17" s="135">
        <v>0.9337284482758621</v>
      </c>
      <c r="J17" s="135">
        <v>6.6271551724137928E-2</v>
      </c>
      <c r="K17" s="135"/>
      <c r="L17" s="135">
        <f t="shared" si="0"/>
        <v>1</v>
      </c>
      <c r="M17" s="135"/>
      <c r="N17" s="135"/>
      <c r="O17" s="135"/>
      <c r="P17" s="135">
        <f t="shared" si="1"/>
        <v>0</v>
      </c>
      <c r="Q17" s="135"/>
      <c r="R17" s="135">
        <f t="shared" si="2"/>
        <v>1</v>
      </c>
      <c r="S17" s="87"/>
    </row>
    <row r="18" spans="1:19" ht="30" customHeight="1">
      <c r="A18" s="87"/>
      <c r="B18" s="80" t="s">
        <v>22</v>
      </c>
      <c r="C18" s="81" t="s">
        <v>114</v>
      </c>
      <c r="D18" s="134">
        <v>1.7983485000680591E-2</v>
      </c>
      <c r="E18" s="134"/>
      <c r="F18" s="134">
        <v>0.21382761090892111</v>
      </c>
      <c r="G18" s="134">
        <v>0.38898973550367172</v>
      </c>
      <c r="H18" s="134"/>
      <c r="I18" s="134">
        <v>0.37919916858672659</v>
      </c>
      <c r="J18" s="134"/>
      <c r="K18" s="134"/>
      <c r="L18" s="134">
        <f t="shared" si="0"/>
        <v>1</v>
      </c>
      <c r="M18" s="134"/>
      <c r="N18" s="134"/>
      <c r="O18" s="134"/>
      <c r="P18" s="134">
        <f t="shared" si="1"/>
        <v>0</v>
      </c>
      <c r="Q18" s="134"/>
      <c r="R18" s="134">
        <f t="shared" si="2"/>
        <v>1</v>
      </c>
      <c r="S18" s="87"/>
    </row>
    <row r="19" spans="1:19" ht="30" customHeight="1">
      <c r="A19" s="87"/>
      <c r="B19" s="83" t="s">
        <v>86</v>
      </c>
      <c r="C19" s="34" t="s">
        <v>115</v>
      </c>
      <c r="D19" s="135"/>
      <c r="E19" s="135"/>
      <c r="F19" s="135"/>
      <c r="G19" s="135">
        <v>1.9373465616006325E-2</v>
      </c>
      <c r="H19" s="135"/>
      <c r="I19" s="135">
        <v>0.97639692157746172</v>
      </c>
      <c r="J19" s="135">
        <v>2.2435337495517529E-3</v>
      </c>
      <c r="K19" s="135"/>
      <c r="L19" s="135">
        <f t="shared" si="0"/>
        <v>0.99801392094301977</v>
      </c>
      <c r="M19" s="135">
        <v>1.9860790569802404E-3</v>
      </c>
      <c r="N19" s="135"/>
      <c r="O19" s="135"/>
      <c r="P19" s="135">
        <f t="shared" si="1"/>
        <v>1.9860790569802404E-3</v>
      </c>
      <c r="Q19" s="135"/>
      <c r="R19" s="135">
        <f t="shared" si="2"/>
        <v>1</v>
      </c>
      <c r="S19" s="87"/>
    </row>
    <row r="20" spans="1:19" ht="30" customHeight="1">
      <c r="A20" s="87"/>
      <c r="B20" s="80" t="s">
        <v>24</v>
      </c>
      <c r="C20" s="81" t="s">
        <v>110</v>
      </c>
      <c r="D20" s="134"/>
      <c r="E20" s="134"/>
      <c r="F20" s="134"/>
      <c r="G20" s="134">
        <v>3.7790528924512713E-2</v>
      </c>
      <c r="H20" s="134"/>
      <c r="I20" s="134">
        <v>0.8709281296746969</v>
      </c>
      <c r="J20" s="134">
        <v>3.7696755899886129E-2</v>
      </c>
      <c r="K20" s="134"/>
      <c r="L20" s="134">
        <f t="shared" si="0"/>
        <v>0.94641541449909572</v>
      </c>
      <c r="M20" s="134">
        <v>5.3584585500904239E-2</v>
      </c>
      <c r="N20" s="134"/>
      <c r="O20" s="134"/>
      <c r="P20" s="134">
        <f t="shared" si="1"/>
        <v>5.3584585500904239E-2</v>
      </c>
      <c r="Q20" s="134"/>
      <c r="R20" s="134">
        <f t="shared" si="2"/>
        <v>1</v>
      </c>
      <c r="S20" s="87"/>
    </row>
    <row r="21" spans="1:19" ht="30" customHeight="1">
      <c r="A21" s="87"/>
      <c r="B21" s="83" t="s">
        <v>25</v>
      </c>
      <c r="C21" s="34" t="s">
        <v>110</v>
      </c>
      <c r="D21" s="135"/>
      <c r="E21" s="135"/>
      <c r="F21" s="135">
        <v>9.5799852001510685E-2</v>
      </c>
      <c r="G21" s="135">
        <v>2.0771987140712173E-2</v>
      </c>
      <c r="H21" s="135"/>
      <c r="I21" s="135">
        <v>0.72439426551911545</v>
      </c>
      <c r="J21" s="135"/>
      <c r="K21" s="135"/>
      <c r="L21" s="135">
        <f t="shared" si="0"/>
        <v>0.84096610466133837</v>
      </c>
      <c r="M21" s="135">
        <v>0.10814329447093611</v>
      </c>
      <c r="N21" s="135">
        <v>3.3529948200528743E-2</v>
      </c>
      <c r="O21" s="135">
        <v>4.4215316308389549E-4</v>
      </c>
      <c r="P21" s="135">
        <f t="shared" si="1"/>
        <v>0.14211539583454877</v>
      </c>
      <c r="Q21" s="135">
        <v>1.6918499504112946E-2</v>
      </c>
      <c r="R21" s="135">
        <f t="shared" si="2"/>
        <v>1</v>
      </c>
      <c r="S21" s="87"/>
    </row>
    <row r="22" spans="1:19" ht="30" customHeight="1">
      <c r="A22" s="87"/>
      <c r="B22" s="80" t="s">
        <v>26</v>
      </c>
      <c r="C22" s="81" t="s">
        <v>116</v>
      </c>
      <c r="D22" s="134"/>
      <c r="E22" s="134"/>
      <c r="F22" s="134"/>
      <c r="G22" s="134"/>
      <c r="H22" s="134"/>
      <c r="I22" s="134">
        <v>0.99454743729552886</v>
      </c>
      <c r="J22" s="134"/>
      <c r="K22" s="134"/>
      <c r="L22" s="134">
        <f t="shared" si="0"/>
        <v>0.99454743729552886</v>
      </c>
      <c r="M22" s="134">
        <v>5.4525627044711015E-3</v>
      </c>
      <c r="N22" s="134"/>
      <c r="O22" s="134"/>
      <c r="P22" s="134">
        <f t="shared" si="1"/>
        <v>5.4525627044711015E-3</v>
      </c>
      <c r="Q22" s="134"/>
      <c r="R22" s="134">
        <f t="shared" si="2"/>
        <v>1</v>
      </c>
      <c r="S22" s="87"/>
    </row>
    <row r="23" spans="1:19" ht="30" customHeight="1">
      <c r="A23" s="87"/>
      <c r="B23" s="83" t="s">
        <v>13</v>
      </c>
      <c r="C23" s="34" t="s">
        <v>117</v>
      </c>
      <c r="D23" s="135">
        <v>0.21331799288675099</v>
      </c>
      <c r="E23" s="135"/>
      <c r="F23" s="135"/>
      <c r="G23" s="135"/>
      <c r="H23" s="135"/>
      <c r="I23" s="135">
        <v>0.5047890010511864</v>
      </c>
      <c r="J23" s="135">
        <v>0.12291217436637869</v>
      </c>
      <c r="K23" s="135"/>
      <c r="L23" s="135">
        <f t="shared" si="0"/>
        <v>0.84101916830431611</v>
      </c>
      <c r="M23" s="135">
        <v>5.4981497794022336E-3</v>
      </c>
      <c r="N23" s="135">
        <v>0.15348268191628164</v>
      </c>
      <c r="O23" s="135"/>
      <c r="P23" s="135">
        <f t="shared" si="1"/>
        <v>0.15898083169568389</v>
      </c>
      <c r="Q23" s="135"/>
      <c r="R23" s="135">
        <f t="shared" si="2"/>
        <v>1</v>
      </c>
      <c r="S23" s="87"/>
    </row>
    <row r="24" spans="1:19" ht="30" customHeight="1">
      <c r="A24" s="87"/>
      <c r="B24" s="80" t="s">
        <v>27</v>
      </c>
      <c r="C24" s="81" t="s">
        <v>110</v>
      </c>
      <c r="D24" s="134"/>
      <c r="E24" s="134"/>
      <c r="F24" s="134"/>
      <c r="G24" s="134">
        <v>0.17196149855733187</v>
      </c>
      <c r="H24" s="134"/>
      <c r="I24" s="134">
        <v>0.54651536411818735</v>
      </c>
      <c r="J24" s="134">
        <v>3.2442993782516832E-2</v>
      </c>
      <c r="K24" s="134">
        <v>7.7699606958128546E-3</v>
      </c>
      <c r="L24" s="134">
        <f t="shared" si="0"/>
        <v>0.75868981715384887</v>
      </c>
      <c r="M24" s="134">
        <v>0.12738970647897016</v>
      </c>
      <c r="N24" s="134">
        <v>0.11392047636718095</v>
      </c>
      <c r="O24" s="134"/>
      <c r="P24" s="134">
        <f t="shared" si="1"/>
        <v>0.24131018284615111</v>
      </c>
      <c r="Q24" s="134"/>
      <c r="R24" s="134">
        <f t="shared" si="2"/>
        <v>1</v>
      </c>
      <c r="S24" s="87"/>
    </row>
    <row r="25" spans="1:19" ht="30" customHeight="1">
      <c r="A25" s="87"/>
      <c r="B25" s="363" t="s">
        <v>68</v>
      </c>
      <c r="C25" s="363"/>
      <c r="D25" s="250">
        <v>1.7627221955472259E-2</v>
      </c>
      <c r="E25" s="250">
        <v>4.9425932507641424E-3</v>
      </c>
      <c r="F25" s="250">
        <v>2.7871457908137439E-2</v>
      </c>
      <c r="G25" s="250">
        <v>0.22579260066823656</v>
      </c>
      <c r="H25" s="250">
        <v>1.2564197685419306E-3</v>
      </c>
      <c r="I25" s="250">
        <v>0.57285375539870131</v>
      </c>
      <c r="J25" s="250">
        <v>2.9821514028160124E-2</v>
      </c>
      <c r="K25" s="250">
        <v>6.100728569670132E-3</v>
      </c>
      <c r="L25" s="250">
        <v>0.88626629154768388</v>
      </c>
      <c r="M25" s="250">
        <v>4.5014133184439871E-2</v>
      </c>
      <c r="N25" s="250">
        <v>6.6585832893673869E-2</v>
      </c>
      <c r="O25" s="250">
        <v>1.3982736133773098E-4</v>
      </c>
      <c r="P25" s="250">
        <v>0.11173979343945147</v>
      </c>
      <c r="Q25" s="250">
        <v>1.9939150128646418E-3</v>
      </c>
      <c r="R25" s="250">
        <v>1</v>
      </c>
      <c r="S25" s="87"/>
    </row>
    <row r="26" spans="1:19" ht="30" customHeight="1">
      <c r="A26" s="87"/>
      <c r="B26" s="132"/>
      <c r="C26" s="132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87"/>
    </row>
    <row r="27" spans="1:19" ht="30" customHeight="1">
      <c r="B27" s="341" t="s">
        <v>281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87"/>
    </row>
    <row r="28" spans="1:19" ht="30" customHeight="1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19" s="290" customFormat="1" ht="30.75" customHeight="1">
      <c r="B29" s="289" t="s">
        <v>260</v>
      </c>
      <c r="C29" s="289"/>
      <c r="D29" s="289"/>
      <c r="E29" s="289"/>
      <c r="F29" s="289"/>
      <c r="G29" s="289"/>
      <c r="Q29" s="354" t="s">
        <v>273</v>
      </c>
      <c r="R29" s="354"/>
    </row>
    <row r="30" spans="1:19" s="16" customFormat="1" ht="31" customHeight="1">
      <c r="B30" s="237"/>
    </row>
    <row r="31" spans="1:19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19" ht="30" customHeight="1">
      <c r="A32" s="89"/>
    </row>
  </sheetData>
  <mergeCells count="13">
    <mergeCell ref="B31:R31"/>
    <mergeCell ref="R8:R9"/>
    <mergeCell ref="B25:C25"/>
    <mergeCell ref="C8:C9"/>
    <mergeCell ref="B8:B9"/>
    <mergeCell ref="D8:L8"/>
    <mergeCell ref="M8:P8"/>
    <mergeCell ref="Q8:Q9"/>
    <mergeCell ref="B5:R5"/>
    <mergeCell ref="B6:R6"/>
    <mergeCell ref="B27:R27"/>
    <mergeCell ref="P2:R2"/>
    <mergeCell ref="Q29:R29"/>
  </mergeCells>
  <phoneticPr fontId="0" type="noConversion"/>
  <hyperlinks>
    <hyperlink ref="B31" location="Índice!A1" display="Volver al índice"/>
    <hyperlink ref="Q29" location="'9.c'!A1" display="Siguiente   "/>
    <hyperlink ref="B29" location="'9.a'!A1" display="  Atrás "/>
    <hyperlink ref="R29" location="'9.c'!A1" display="'9.c'!A1"/>
  </hyperlinks>
  <pageMargins left="0.70000000000000007" right="0.70000000000000007" top="1.54" bottom="0.75000000000000011" header="0.30000000000000004" footer="0.30000000000000004"/>
  <pageSetup paperSize="9" scale="41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5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33203125" style="15" customWidth="1"/>
    <col min="3" max="3" width="18.5" style="15" customWidth="1"/>
    <col min="4" max="4" width="20.5" style="15" customWidth="1"/>
    <col min="5" max="5" width="12.83203125" style="15"/>
    <col min="6" max="6" width="17.1640625" style="15" customWidth="1"/>
    <col min="7" max="7" width="14.5" style="15" customWidth="1"/>
    <col min="8" max="8" width="12.83203125" style="15"/>
    <col min="9" max="9" width="20.1640625" style="15" customWidth="1"/>
    <col min="10" max="10" width="21.1640625" style="15" customWidth="1"/>
    <col min="11" max="11" width="21.5" style="15" customWidth="1"/>
    <col min="12" max="16384" width="12.83203125" style="15"/>
  </cols>
  <sheetData>
    <row r="1" spans="1:26" s="37" customFormat="1" ht="30.75" customHeight="1"/>
    <row r="2" spans="1:26" s="37" customFormat="1" ht="62" customHeight="1">
      <c r="D2" s="38"/>
      <c r="F2" s="39"/>
      <c r="G2" s="38"/>
      <c r="M2" s="328" t="s">
        <v>314</v>
      </c>
      <c r="N2" s="328"/>
      <c r="O2" s="328"/>
    </row>
    <row r="3" spans="1:26" s="37" customFormat="1" ht="30.75" customHeight="1">
      <c r="C3" s="41"/>
      <c r="D3" s="41"/>
      <c r="E3" s="41"/>
      <c r="J3" s="42"/>
      <c r="K3" s="42"/>
      <c r="L3" s="42"/>
      <c r="M3" s="42"/>
    </row>
    <row r="4" spans="1:26" s="16" customFormat="1" ht="30" customHeight="1">
      <c r="P4" s="15"/>
      <c r="Q4" s="15"/>
    </row>
    <row r="5" spans="1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283"/>
      <c r="Q5" s="283"/>
      <c r="R5" s="282"/>
      <c r="S5" s="282"/>
      <c r="T5" s="282"/>
      <c r="U5" s="282"/>
      <c r="V5" s="282"/>
      <c r="W5" s="284"/>
      <c r="X5" s="284"/>
      <c r="Y5" s="284"/>
    </row>
    <row r="6" spans="1:26" s="288" customFormat="1" ht="30" customHeight="1">
      <c r="B6" s="338" t="s">
        <v>289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286"/>
      <c r="P6" s="283"/>
      <c r="Q6" s="283"/>
      <c r="R6" s="286"/>
      <c r="S6" s="286"/>
      <c r="T6" s="286"/>
      <c r="U6" s="286"/>
      <c r="V6" s="286"/>
      <c r="W6" s="287"/>
      <c r="X6" s="287"/>
      <c r="Y6" s="287"/>
      <c r="Z6" s="287"/>
    </row>
    <row r="7" spans="1:26" ht="30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26" ht="30" customHeight="1">
      <c r="A8" s="87"/>
      <c r="B8" s="355" t="s">
        <v>99</v>
      </c>
      <c r="C8" s="355" t="s">
        <v>109</v>
      </c>
      <c r="D8" s="356" t="s">
        <v>94</v>
      </c>
      <c r="E8" s="356"/>
      <c r="F8" s="356"/>
      <c r="G8" s="356"/>
      <c r="H8" s="356"/>
      <c r="I8" s="356"/>
      <c r="J8" s="356"/>
      <c r="K8" s="356"/>
      <c r="L8" s="356" t="s">
        <v>29</v>
      </c>
      <c r="M8" s="356"/>
      <c r="N8" s="356"/>
      <c r="O8" s="355" t="s">
        <v>95</v>
      </c>
      <c r="P8" s="87"/>
      <c r="Q8" s="87"/>
    </row>
    <row r="9" spans="1:26" ht="30" customHeight="1">
      <c r="A9" s="87"/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  <c r="P9" s="87"/>
      <c r="Q9" s="87"/>
    </row>
    <row r="10" spans="1:26" ht="30" customHeight="1">
      <c r="A10" s="87"/>
      <c r="B10" s="80" t="s">
        <v>17</v>
      </c>
      <c r="C10" s="81" t="s">
        <v>110</v>
      </c>
      <c r="D10" s="121"/>
      <c r="E10" s="121"/>
      <c r="F10" s="121"/>
      <c r="G10" s="121">
        <v>42</v>
      </c>
      <c r="H10" s="121"/>
      <c r="I10" s="121">
        <v>80</v>
      </c>
      <c r="J10" s="121">
        <v>126</v>
      </c>
      <c r="K10" s="121"/>
      <c r="L10" s="130">
        <v>256.5</v>
      </c>
      <c r="M10" s="121"/>
      <c r="N10" s="121"/>
      <c r="O10" s="121"/>
      <c r="P10" s="87"/>
      <c r="Q10" s="87"/>
    </row>
    <row r="11" spans="1:26" ht="30" customHeight="1">
      <c r="A11" s="87"/>
      <c r="B11" s="83" t="s">
        <v>5</v>
      </c>
      <c r="C11" s="34" t="s">
        <v>111</v>
      </c>
      <c r="D11" s="131"/>
      <c r="E11" s="131"/>
      <c r="F11" s="131"/>
      <c r="G11" s="131">
        <v>26</v>
      </c>
      <c r="H11" s="131"/>
      <c r="I11" s="131">
        <v>100</v>
      </c>
      <c r="J11" s="131">
        <v>126</v>
      </c>
      <c r="K11" s="131"/>
      <c r="L11" s="131"/>
      <c r="M11" s="131"/>
      <c r="N11" s="131"/>
      <c r="O11" s="131"/>
      <c r="P11" s="87"/>
      <c r="Q11" s="87"/>
    </row>
    <row r="12" spans="1:26" ht="30" customHeight="1">
      <c r="A12" s="87"/>
      <c r="B12" s="80" t="s">
        <v>18</v>
      </c>
      <c r="C12" s="81" t="s">
        <v>112</v>
      </c>
      <c r="D12" s="121"/>
      <c r="E12" s="121"/>
      <c r="F12" s="121">
        <v>20</v>
      </c>
      <c r="G12" s="121"/>
      <c r="H12" s="121">
        <v>35</v>
      </c>
      <c r="I12" s="121">
        <v>70</v>
      </c>
      <c r="J12" s="121"/>
      <c r="K12" s="121"/>
      <c r="L12" s="121">
        <v>98</v>
      </c>
      <c r="M12" s="121">
        <v>137</v>
      </c>
      <c r="N12" s="121">
        <v>101</v>
      </c>
      <c r="O12" s="121"/>
      <c r="P12" s="87"/>
      <c r="Q12" s="87"/>
    </row>
    <row r="13" spans="1:26" ht="30" customHeight="1">
      <c r="A13" s="87"/>
      <c r="B13" s="83" t="s">
        <v>19</v>
      </c>
      <c r="C13" s="34" t="s">
        <v>113</v>
      </c>
      <c r="D13" s="131"/>
      <c r="E13" s="131">
        <v>12</v>
      </c>
      <c r="F13" s="131">
        <v>18</v>
      </c>
      <c r="G13" s="131">
        <v>37</v>
      </c>
      <c r="H13" s="131"/>
      <c r="I13" s="131">
        <v>88</v>
      </c>
      <c r="J13" s="131"/>
      <c r="K13" s="131"/>
      <c r="L13" s="131"/>
      <c r="M13" s="131">
        <v>193</v>
      </c>
      <c r="N13" s="131"/>
      <c r="O13" s="131"/>
      <c r="P13" s="87"/>
      <c r="Q13" s="87"/>
    </row>
    <row r="14" spans="1:26" ht="30" customHeight="1">
      <c r="A14" s="87"/>
      <c r="B14" s="80" t="s">
        <v>20</v>
      </c>
      <c r="C14" s="81" t="s">
        <v>7</v>
      </c>
      <c r="D14" s="121"/>
      <c r="E14" s="121"/>
      <c r="F14" s="121"/>
      <c r="G14" s="121">
        <v>40</v>
      </c>
      <c r="H14" s="121"/>
      <c r="I14" s="121">
        <v>100</v>
      </c>
      <c r="J14" s="121">
        <v>126</v>
      </c>
      <c r="K14" s="121"/>
      <c r="L14" s="121">
        <v>300</v>
      </c>
      <c r="M14" s="121">
        <v>164</v>
      </c>
      <c r="N14" s="121"/>
      <c r="O14" s="121"/>
      <c r="P14" s="87"/>
      <c r="Q14" s="87"/>
    </row>
    <row r="15" spans="1:26" ht="30" customHeight="1">
      <c r="A15" s="87"/>
      <c r="B15" s="83" t="s">
        <v>11</v>
      </c>
      <c r="C15" s="34" t="s">
        <v>110</v>
      </c>
      <c r="D15" s="131"/>
      <c r="E15" s="131"/>
      <c r="F15" s="131"/>
      <c r="G15" s="131">
        <v>40</v>
      </c>
      <c r="H15" s="131"/>
      <c r="I15" s="131">
        <v>80</v>
      </c>
      <c r="J15" s="131">
        <v>160</v>
      </c>
      <c r="K15" s="131">
        <v>270</v>
      </c>
      <c r="L15" s="131"/>
      <c r="M15" s="131"/>
      <c r="N15" s="131"/>
      <c r="O15" s="131"/>
      <c r="P15" s="87"/>
      <c r="Q15" s="87"/>
    </row>
    <row r="16" spans="1:26" ht="30" customHeight="1">
      <c r="A16" s="87"/>
      <c r="B16" s="80" t="s">
        <v>21</v>
      </c>
      <c r="C16" s="81" t="s">
        <v>7</v>
      </c>
      <c r="D16" s="121"/>
      <c r="E16" s="121"/>
      <c r="F16" s="121"/>
      <c r="G16" s="121"/>
      <c r="H16" s="121"/>
      <c r="I16" s="121">
        <v>70</v>
      </c>
      <c r="J16" s="121"/>
      <c r="K16" s="121"/>
      <c r="L16" s="121">
        <v>300</v>
      </c>
      <c r="M16" s="121"/>
      <c r="N16" s="121"/>
      <c r="O16" s="121"/>
      <c r="P16" s="87"/>
      <c r="Q16" s="87"/>
    </row>
    <row r="17" spans="1:17" ht="30" customHeight="1">
      <c r="A17" s="87"/>
      <c r="B17" s="83" t="s">
        <v>9</v>
      </c>
      <c r="C17" s="34" t="s">
        <v>7</v>
      </c>
      <c r="D17" s="131"/>
      <c r="E17" s="131"/>
      <c r="F17" s="131"/>
      <c r="G17" s="131"/>
      <c r="H17" s="131"/>
      <c r="I17" s="131">
        <v>55</v>
      </c>
      <c r="J17" s="131">
        <v>123</v>
      </c>
      <c r="K17" s="131"/>
      <c r="L17" s="131"/>
      <c r="M17" s="131"/>
      <c r="N17" s="131"/>
      <c r="O17" s="131"/>
      <c r="P17" s="87"/>
      <c r="Q17" s="87"/>
    </row>
    <row r="18" spans="1:17" ht="30" customHeight="1">
      <c r="A18" s="87"/>
      <c r="B18" s="80" t="s">
        <v>22</v>
      </c>
      <c r="C18" s="81" t="s">
        <v>114</v>
      </c>
      <c r="D18" s="121">
        <v>5</v>
      </c>
      <c r="E18" s="121"/>
      <c r="F18" s="121">
        <v>19</v>
      </c>
      <c r="G18" s="121">
        <v>49</v>
      </c>
      <c r="H18" s="121"/>
      <c r="I18" s="121">
        <v>88</v>
      </c>
      <c r="J18" s="121"/>
      <c r="K18" s="121"/>
      <c r="L18" s="121"/>
      <c r="M18" s="121"/>
      <c r="N18" s="121"/>
      <c r="O18" s="121"/>
      <c r="P18" s="87"/>
      <c r="Q18" s="87"/>
    </row>
    <row r="19" spans="1:17" ht="30" customHeight="1">
      <c r="A19" s="87"/>
      <c r="B19" s="83" t="s">
        <v>23</v>
      </c>
      <c r="C19" s="34" t="s">
        <v>115</v>
      </c>
      <c r="D19" s="131"/>
      <c r="E19" s="131"/>
      <c r="F19" s="131"/>
      <c r="G19" s="131">
        <v>49</v>
      </c>
      <c r="H19" s="131"/>
      <c r="I19" s="131">
        <v>74</v>
      </c>
      <c r="J19" s="131">
        <v>122</v>
      </c>
      <c r="K19" s="131"/>
      <c r="L19" s="131">
        <v>108</v>
      </c>
      <c r="M19" s="131"/>
      <c r="N19" s="131"/>
      <c r="O19" s="131"/>
      <c r="P19" s="87"/>
      <c r="Q19" s="87"/>
    </row>
    <row r="20" spans="1:17" ht="30" customHeight="1">
      <c r="A20" s="87"/>
      <c r="B20" s="80" t="s">
        <v>24</v>
      </c>
      <c r="C20" s="81" t="s">
        <v>110</v>
      </c>
      <c r="D20" s="121"/>
      <c r="E20" s="121"/>
      <c r="F20" s="121"/>
      <c r="G20" s="121">
        <v>42</v>
      </c>
      <c r="H20" s="121"/>
      <c r="I20" s="121">
        <v>80</v>
      </c>
      <c r="J20" s="121">
        <v>126</v>
      </c>
      <c r="K20" s="121"/>
      <c r="L20" s="121">
        <v>250</v>
      </c>
      <c r="M20" s="121"/>
      <c r="N20" s="121"/>
      <c r="O20" s="121"/>
      <c r="P20" s="87"/>
      <c r="Q20" s="87"/>
    </row>
    <row r="21" spans="1:17" ht="30" customHeight="1">
      <c r="A21" s="87"/>
      <c r="B21" s="83" t="s">
        <v>25</v>
      </c>
      <c r="C21" s="34" t="s">
        <v>110</v>
      </c>
      <c r="D21" s="131"/>
      <c r="E21" s="131"/>
      <c r="F21" s="131">
        <v>12</v>
      </c>
      <c r="G21" s="131">
        <v>25</v>
      </c>
      <c r="H21" s="131"/>
      <c r="I21" s="131">
        <v>80</v>
      </c>
      <c r="J21" s="131"/>
      <c r="K21" s="131"/>
      <c r="L21" s="131">
        <v>300</v>
      </c>
      <c r="M21" s="131">
        <v>300</v>
      </c>
      <c r="N21" s="131">
        <v>60</v>
      </c>
      <c r="O21" s="131">
        <v>1450</v>
      </c>
      <c r="P21" s="87"/>
      <c r="Q21" s="87"/>
    </row>
    <row r="22" spans="1:17" ht="30" customHeight="1">
      <c r="A22" s="87"/>
      <c r="B22" s="80" t="s">
        <v>26</v>
      </c>
      <c r="C22" s="81" t="s">
        <v>116</v>
      </c>
      <c r="D22" s="121"/>
      <c r="E22" s="121"/>
      <c r="F22" s="121"/>
      <c r="G22" s="121"/>
      <c r="H22" s="121"/>
      <c r="I22" s="121">
        <v>80</v>
      </c>
      <c r="J22" s="121"/>
      <c r="K22" s="121"/>
      <c r="L22" s="121">
        <v>105</v>
      </c>
      <c r="M22" s="121"/>
      <c r="N22" s="121"/>
      <c r="O22" s="121"/>
      <c r="P22" s="87"/>
      <c r="Q22" s="87"/>
    </row>
    <row r="23" spans="1:17" ht="30" customHeight="1">
      <c r="A23" s="87"/>
      <c r="B23" s="83" t="s">
        <v>13</v>
      </c>
      <c r="C23" s="34" t="s">
        <v>117</v>
      </c>
      <c r="D23" s="131">
        <v>21</v>
      </c>
      <c r="E23" s="131"/>
      <c r="F23" s="131"/>
      <c r="G23" s="131"/>
      <c r="H23" s="131"/>
      <c r="I23" s="131">
        <v>98</v>
      </c>
      <c r="J23" s="131">
        <v>126</v>
      </c>
      <c r="K23" s="131"/>
      <c r="L23" s="131">
        <v>447</v>
      </c>
      <c r="M23" s="131">
        <v>216</v>
      </c>
      <c r="N23" s="131"/>
      <c r="O23" s="131"/>
      <c r="P23" s="87"/>
      <c r="Q23" s="87"/>
    </row>
    <row r="24" spans="1:17" ht="30" customHeight="1">
      <c r="A24" s="87"/>
      <c r="B24" s="80" t="s">
        <v>27</v>
      </c>
      <c r="C24" s="81" t="s">
        <v>110</v>
      </c>
      <c r="D24" s="121"/>
      <c r="E24" s="121"/>
      <c r="F24" s="121"/>
      <c r="G24" s="121">
        <v>42</v>
      </c>
      <c r="H24" s="121"/>
      <c r="I24" s="121">
        <v>80</v>
      </c>
      <c r="J24" s="121">
        <v>126</v>
      </c>
      <c r="K24" s="121">
        <v>189</v>
      </c>
      <c r="L24" s="121">
        <v>300</v>
      </c>
      <c r="M24" s="121">
        <v>300</v>
      </c>
      <c r="N24" s="121"/>
      <c r="O24" s="121"/>
      <c r="P24" s="87"/>
      <c r="Q24" s="87"/>
    </row>
    <row r="25" spans="1:17" ht="30" customHeight="1">
      <c r="A25" s="87"/>
      <c r="B25" s="127"/>
      <c r="C25" s="128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87"/>
      <c r="Q25" s="87"/>
    </row>
    <row r="26" spans="1:17" ht="25" customHeight="1">
      <c r="B26" s="372" t="s">
        <v>257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87"/>
      <c r="Q26" s="87"/>
    </row>
    <row r="27" spans="1:17" ht="25" customHeight="1">
      <c r="B27" s="350" t="s">
        <v>259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87"/>
      <c r="Q27" s="87"/>
    </row>
    <row r="28" spans="1:17" ht="30" customHeight="1">
      <c r="A28" s="129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s="290" customFormat="1" ht="30.75" customHeight="1">
      <c r="B29" s="289" t="s">
        <v>263</v>
      </c>
      <c r="C29" s="289"/>
      <c r="D29" s="289"/>
      <c r="E29" s="289"/>
      <c r="F29" s="289"/>
      <c r="G29" s="289"/>
      <c r="N29" s="354" t="s">
        <v>264</v>
      </c>
      <c r="O29" s="354"/>
    </row>
    <row r="30" spans="1:17" s="16" customFormat="1" ht="31" customHeight="1">
      <c r="B30" s="237"/>
    </row>
    <row r="31" spans="1:17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</row>
    <row r="32" spans="1:17" ht="30" customHeight="1">
      <c r="A32" s="89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ht="30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ht="30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ht="30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</sheetData>
  <mergeCells count="12">
    <mergeCell ref="B31:O31"/>
    <mergeCell ref="B8:B9"/>
    <mergeCell ref="D8:K8"/>
    <mergeCell ref="L8:N8"/>
    <mergeCell ref="O8:O9"/>
    <mergeCell ref="C8:C9"/>
    <mergeCell ref="B5:O5"/>
    <mergeCell ref="B27:O27"/>
    <mergeCell ref="B26:O26"/>
    <mergeCell ref="M2:O2"/>
    <mergeCell ref="N29:O29"/>
    <mergeCell ref="B6:N6"/>
  </mergeCells>
  <phoneticPr fontId="0" type="noConversion"/>
  <hyperlinks>
    <hyperlink ref="B31" location="Índice!A1" display="Volver al índice"/>
    <hyperlink ref="N29" location="'10.a'!A1" display="Siguiente   "/>
    <hyperlink ref="B29" location="'9.b'!A1" display="  Atrás "/>
    <hyperlink ref="O29" location="'10.a'!A1" display="'10.a'!A1"/>
  </hyperlinks>
  <pageMargins left="0.70000000000000007" right="0.70000000000000007" top="1.54" bottom="0.75000000000000011" header="0.30000000000000004" footer="0.30000000000000004"/>
  <pageSetup paperSize="9" scale="4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6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5" style="15" customWidth="1"/>
    <col min="3" max="3" width="18.33203125" style="15" customWidth="1"/>
    <col min="4" max="6" width="12.83203125" style="15"/>
    <col min="7" max="7" width="16.6640625" style="15" customWidth="1"/>
    <col min="8" max="8" width="19.33203125" style="15" customWidth="1"/>
    <col min="9" max="9" width="22.1640625" style="15" customWidth="1"/>
    <col min="10" max="10" width="21.83203125" style="15" customWidth="1"/>
    <col min="11" max="11" width="20.6640625" style="15" customWidth="1"/>
    <col min="12" max="16384" width="12.83203125" style="15"/>
  </cols>
  <sheetData>
    <row r="1" spans="2:26" s="37" customFormat="1" ht="30.75" customHeight="1"/>
    <row r="2" spans="2:26" s="37" customFormat="1" ht="62" customHeight="1">
      <c r="D2" s="38"/>
      <c r="F2" s="39"/>
      <c r="G2" s="38"/>
      <c r="J2" s="328" t="s">
        <v>314</v>
      </c>
      <c r="K2" s="328"/>
      <c r="N2" s="40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4" spans="2:26" s="16" customFormat="1" ht="30" customHeight="1">
      <c r="P4" s="15"/>
      <c r="Q4" s="15"/>
    </row>
    <row r="5" spans="2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3"/>
      <c r="Q5" s="283"/>
      <c r="R5" s="282"/>
      <c r="S5" s="282"/>
      <c r="T5" s="282"/>
      <c r="U5" s="282"/>
      <c r="V5" s="282"/>
      <c r="W5" s="284"/>
      <c r="X5" s="284"/>
      <c r="Y5" s="284"/>
    </row>
    <row r="6" spans="2:26" s="288" customFormat="1" ht="30" customHeight="1">
      <c r="B6" s="338" t="s">
        <v>287</v>
      </c>
      <c r="C6" s="339"/>
      <c r="D6" s="339"/>
      <c r="E6" s="339"/>
      <c r="F6" s="339"/>
      <c r="G6" s="339"/>
      <c r="H6" s="339"/>
      <c r="I6" s="339"/>
      <c r="J6" s="339"/>
      <c r="K6" s="339"/>
      <c r="L6" s="286"/>
      <c r="M6" s="286"/>
      <c r="N6" s="286"/>
      <c r="O6" s="286"/>
      <c r="P6" s="283"/>
      <c r="Q6" s="283"/>
      <c r="R6" s="286"/>
      <c r="S6" s="286"/>
      <c r="T6" s="286"/>
      <c r="U6" s="286"/>
      <c r="V6" s="286"/>
      <c r="W6" s="287"/>
      <c r="X6" s="287"/>
      <c r="Y6" s="287"/>
      <c r="Z6" s="287"/>
    </row>
    <row r="8" spans="2:26" ht="30" customHeight="1">
      <c r="B8" s="373" t="s">
        <v>99</v>
      </c>
      <c r="C8" s="355" t="s">
        <v>109</v>
      </c>
      <c r="D8" s="373" t="s">
        <v>96</v>
      </c>
      <c r="E8" s="373"/>
      <c r="F8" s="373"/>
      <c r="G8" s="373"/>
      <c r="H8" s="373"/>
      <c r="I8" s="373"/>
      <c r="J8" s="373"/>
      <c r="K8" s="373"/>
      <c r="L8" s="96"/>
    </row>
    <row r="9" spans="2:26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  <c r="L9" s="96"/>
    </row>
    <row r="10" spans="2:26" ht="30" customHeight="1">
      <c r="B10" s="91" t="s">
        <v>17</v>
      </c>
      <c r="C10" s="32" t="s">
        <v>110</v>
      </c>
      <c r="D10" s="126"/>
      <c r="E10" s="126"/>
      <c r="F10" s="126"/>
      <c r="G10" s="126"/>
      <c r="H10" s="126"/>
      <c r="I10" s="126" t="s">
        <v>93</v>
      </c>
      <c r="J10" s="126" t="s">
        <v>93</v>
      </c>
      <c r="K10" s="126" t="s">
        <v>93</v>
      </c>
      <c r="L10" s="96"/>
    </row>
    <row r="11" spans="2:26" ht="30" customHeight="1">
      <c r="B11" s="83" t="s">
        <v>5</v>
      </c>
      <c r="C11" s="34" t="s">
        <v>111</v>
      </c>
      <c r="D11" s="84"/>
      <c r="E11" s="84"/>
      <c r="F11" s="84"/>
      <c r="G11" s="84"/>
      <c r="H11" s="84"/>
      <c r="I11" s="84" t="s">
        <v>93</v>
      </c>
      <c r="J11" s="84" t="s">
        <v>93</v>
      </c>
      <c r="K11" s="84" t="s">
        <v>93</v>
      </c>
      <c r="L11" s="96"/>
    </row>
    <row r="12" spans="2:26" ht="30" customHeight="1">
      <c r="B12" s="91" t="s">
        <v>18</v>
      </c>
      <c r="C12" s="32" t="s">
        <v>112</v>
      </c>
      <c r="D12" s="92"/>
      <c r="E12" s="92"/>
      <c r="F12" s="92"/>
      <c r="G12" s="92"/>
      <c r="H12" s="92"/>
      <c r="I12" s="92" t="s">
        <v>93</v>
      </c>
      <c r="J12" s="92" t="s">
        <v>93</v>
      </c>
      <c r="K12" s="92" t="s">
        <v>93</v>
      </c>
      <c r="L12" s="96"/>
    </row>
    <row r="13" spans="2:26" ht="30" customHeight="1">
      <c r="B13" s="83" t="s">
        <v>19</v>
      </c>
      <c r="C13" s="34" t="s">
        <v>113</v>
      </c>
      <c r="D13" s="84"/>
      <c r="E13" s="84"/>
      <c r="F13" s="84"/>
      <c r="G13" s="84"/>
      <c r="H13" s="84"/>
      <c r="I13" s="84" t="s">
        <v>93</v>
      </c>
      <c r="J13" s="84" t="s">
        <v>93</v>
      </c>
      <c r="K13" s="84" t="s">
        <v>93</v>
      </c>
      <c r="L13" s="96"/>
    </row>
    <row r="14" spans="2:26" ht="30" customHeight="1">
      <c r="B14" s="91" t="s">
        <v>20</v>
      </c>
      <c r="C14" s="32" t="s">
        <v>7</v>
      </c>
      <c r="D14" s="92"/>
      <c r="E14" s="92"/>
      <c r="F14" s="92"/>
      <c r="G14" s="92"/>
      <c r="H14" s="92"/>
      <c r="I14" s="92" t="s">
        <v>93</v>
      </c>
      <c r="J14" s="92" t="s">
        <v>93</v>
      </c>
      <c r="K14" s="92" t="s">
        <v>93</v>
      </c>
      <c r="L14" s="96"/>
    </row>
    <row r="15" spans="2:26" ht="30" customHeight="1">
      <c r="B15" s="83" t="s">
        <v>11</v>
      </c>
      <c r="C15" s="34" t="s">
        <v>110</v>
      </c>
      <c r="D15" s="84"/>
      <c r="E15" s="84"/>
      <c r="F15" s="84"/>
      <c r="G15" s="84"/>
      <c r="H15" s="84"/>
      <c r="I15" s="84" t="s">
        <v>93</v>
      </c>
      <c r="J15" s="84" t="s">
        <v>93</v>
      </c>
      <c r="K15" s="84" t="s">
        <v>93</v>
      </c>
      <c r="L15" s="96"/>
    </row>
    <row r="16" spans="2:26" ht="30" customHeight="1">
      <c r="B16" s="91" t="s">
        <v>21</v>
      </c>
      <c r="C16" s="32" t="s">
        <v>7</v>
      </c>
      <c r="D16" s="92"/>
      <c r="E16" s="92"/>
      <c r="F16" s="92"/>
      <c r="G16" s="92"/>
      <c r="H16" s="92"/>
      <c r="I16" s="92" t="s">
        <v>93</v>
      </c>
      <c r="J16" s="92" t="s">
        <v>93</v>
      </c>
      <c r="K16" s="92" t="s">
        <v>93</v>
      </c>
      <c r="L16" s="96"/>
    </row>
    <row r="17" spans="1:12" ht="30" customHeight="1">
      <c r="B17" s="83" t="s">
        <v>9</v>
      </c>
      <c r="C17" s="34" t="s">
        <v>7</v>
      </c>
      <c r="D17" s="84"/>
      <c r="E17" s="84"/>
      <c r="F17" s="84"/>
      <c r="G17" s="84"/>
      <c r="H17" s="84"/>
      <c r="I17" s="84" t="s">
        <v>93</v>
      </c>
      <c r="J17" s="84" t="s">
        <v>93</v>
      </c>
      <c r="K17" s="84" t="s">
        <v>93</v>
      </c>
      <c r="L17" s="96"/>
    </row>
    <row r="18" spans="1:12" ht="30" customHeight="1">
      <c r="B18" s="91" t="s">
        <v>22</v>
      </c>
      <c r="C18" s="32" t="s">
        <v>114</v>
      </c>
      <c r="D18" s="93">
        <v>3620</v>
      </c>
      <c r="E18" s="93">
        <v>181000</v>
      </c>
      <c r="F18" s="93">
        <v>817836</v>
      </c>
      <c r="G18" s="93">
        <f>'7.a'!D18</f>
        <v>3620</v>
      </c>
      <c r="H18" s="92">
        <f>E18/F18</f>
        <v>0.22131576501890354</v>
      </c>
      <c r="I18" s="93">
        <f>E18/D18</f>
        <v>50</v>
      </c>
      <c r="J18" s="93">
        <f>F18/D18</f>
        <v>225.92154696132596</v>
      </c>
      <c r="K18" s="92">
        <f>G18/D18</f>
        <v>1</v>
      </c>
      <c r="L18" s="96"/>
    </row>
    <row r="19" spans="1:12" ht="30" customHeight="1">
      <c r="B19" s="83" t="s">
        <v>23</v>
      </c>
      <c r="C19" s="34" t="s">
        <v>115</v>
      </c>
      <c r="D19" s="85"/>
      <c r="E19" s="85"/>
      <c r="F19" s="85"/>
      <c r="G19" s="85"/>
      <c r="H19" s="84"/>
      <c r="I19" s="85"/>
      <c r="J19" s="85"/>
      <c r="K19" s="84" t="s">
        <v>93</v>
      </c>
      <c r="L19" s="96"/>
    </row>
    <row r="20" spans="1:12" ht="30" customHeight="1">
      <c r="B20" s="91" t="s">
        <v>24</v>
      </c>
      <c r="C20" s="32" t="s">
        <v>110</v>
      </c>
      <c r="D20" s="93"/>
      <c r="E20" s="93"/>
      <c r="F20" s="93"/>
      <c r="G20" s="93"/>
      <c r="H20" s="92"/>
      <c r="I20" s="93"/>
      <c r="J20" s="93"/>
      <c r="K20" s="92" t="s">
        <v>93</v>
      </c>
      <c r="L20" s="96"/>
    </row>
    <row r="21" spans="1:12" ht="30" customHeight="1">
      <c r="B21" s="83" t="s">
        <v>25</v>
      </c>
      <c r="C21" s="34" t="s">
        <v>110</v>
      </c>
      <c r="D21" s="85"/>
      <c r="E21" s="85"/>
      <c r="F21" s="85"/>
      <c r="G21" s="85"/>
      <c r="H21" s="84"/>
      <c r="I21" s="85"/>
      <c r="J21" s="85"/>
      <c r="K21" s="84" t="s">
        <v>93</v>
      </c>
      <c r="L21" s="96"/>
    </row>
    <row r="22" spans="1:12" ht="30" customHeight="1">
      <c r="B22" s="91" t="s">
        <v>26</v>
      </c>
      <c r="C22" s="32" t="s">
        <v>116</v>
      </c>
      <c r="D22" s="93"/>
      <c r="E22" s="93"/>
      <c r="F22" s="93"/>
      <c r="G22" s="93"/>
      <c r="H22" s="92"/>
      <c r="I22" s="93"/>
      <c r="J22" s="93"/>
      <c r="K22" s="92" t="s">
        <v>93</v>
      </c>
      <c r="L22" s="96"/>
    </row>
    <row r="23" spans="1:12" ht="30" customHeight="1">
      <c r="B23" s="83" t="s">
        <v>13</v>
      </c>
      <c r="C23" s="34" t="s">
        <v>117</v>
      </c>
      <c r="D23" s="85">
        <v>10736</v>
      </c>
      <c r="E23" s="85">
        <v>469334.7698943966</v>
      </c>
      <c r="F23" s="85">
        <v>2425493</v>
      </c>
      <c r="G23" s="85">
        <f>'7.a'!D23</f>
        <v>10736</v>
      </c>
      <c r="H23" s="84">
        <f>E23/F23</f>
        <v>0.19350077278903571</v>
      </c>
      <c r="I23" s="85">
        <f>E23/D23</f>
        <v>43.71598080238418</v>
      </c>
      <c r="J23" s="85">
        <f>F23/D23</f>
        <v>225.92147913561848</v>
      </c>
      <c r="K23" s="84">
        <f>G23/D23</f>
        <v>1</v>
      </c>
      <c r="L23" s="96"/>
    </row>
    <row r="24" spans="1:12" ht="30" customHeight="1">
      <c r="B24" s="91" t="s">
        <v>27</v>
      </c>
      <c r="C24" s="32" t="s">
        <v>110</v>
      </c>
      <c r="D24" s="93"/>
      <c r="E24" s="93"/>
      <c r="F24" s="93"/>
      <c r="G24" s="93"/>
      <c r="H24" s="92"/>
      <c r="I24" s="93" t="s">
        <v>93</v>
      </c>
      <c r="J24" s="93" t="s">
        <v>93</v>
      </c>
      <c r="K24" s="92" t="s">
        <v>93</v>
      </c>
      <c r="L24" s="96"/>
    </row>
    <row r="25" spans="1:12" ht="30" customHeight="1">
      <c r="B25" s="363" t="s">
        <v>68</v>
      </c>
      <c r="C25" s="363"/>
      <c r="D25" s="245">
        <f>SUM(D10:D24)</f>
        <v>14356</v>
      </c>
      <c r="E25" s="245">
        <f>SUM(E10:E24)</f>
        <v>650334.76989439665</v>
      </c>
      <c r="F25" s="245">
        <f>SUM(F10:F24)</f>
        <v>3243329</v>
      </c>
      <c r="G25" s="245">
        <f>SUM(G10:G24)</f>
        <v>14356</v>
      </c>
      <c r="H25" s="246">
        <f>E25/F25</f>
        <v>0.2005145854442755</v>
      </c>
      <c r="I25" s="245">
        <f>E25/D25</f>
        <v>45.300555161214589</v>
      </c>
      <c r="J25" s="245">
        <f>F25/D25</f>
        <v>225.92149623850653</v>
      </c>
      <c r="K25" s="246">
        <f>G25/D25</f>
        <v>1</v>
      </c>
      <c r="L25" s="96"/>
    </row>
    <row r="26" spans="1:12" ht="30" customHeight="1"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1:12" ht="25" customHeight="1">
      <c r="B27" s="367" t="s">
        <v>224</v>
      </c>
      <c r="C27" s="367"/>
      <c r="D27" s="367"/>
      <c r="E27" s="367"/>
      <c r="F27" s="367"/>
      <c r="G27" s="367"/>
      <c r="H27" s="367"/>
      <c r="I27" s="367"/>
      <c r="J27" s="367"/>
      <c r="K27" s="367"/>
      <c r="L27" s="96"/>
    </row>
    <row r="28" spans="1:12" ht="25" customHeight="1">
      <c r="B28" s="367" t="s">
        <v>225</v>
      </c>
      <c r="C28" s="367"/>
      <c r="D28" s="367"/>
      <c r="E28" s="367"/>
      <c r="F28" s="367"/>
      <c r="G28" s="367"/>
      <c r="H28" s="367"/>
      <c r="I28" s="367"/>
      <c r="J28" s="367"/>
      <c r="K28" s="367"/>
      <c r="L28" s="96"/>
    </row>
    <row r="29" spans="1:12" ht="25" customHeight="1">
      <c r="B29" s="367" t="s">
        <v>226</v>
      </c>
      <c r="C29" s="367"/>
      <c r="D29" s="367"/>
      <c r="E29" s="367"/>
      <c r="F29" s="367"/>
      <c r="G29" s="367"/>
      <c r="H29" s="367"/>
      <c r="I29" s="367"/>
      <c r="J29" s="367"/>
      <c r="K29" s="367"/>
      <c r="L29" s="96"/>
    </row>
    <row r="30" spans="1:12" ht="25" customHeight="1">
      <c r="B30" s="367" t="s">
        <v>239</v>
      </c>
      <c r="C30" s="367"/>
      <c r="D30" s="367"/>
      <c r="E30" s="367"/>
      <c r="F30" s="367"/>
      <c r="G30" s="367"/>
      <c r="H30" s="367"/>
      <c r="I30" s="367"/>
      <c r="J30" s="367"/>
      <c r="K30" s="367"/>
      <c r="L30" s="96"/>
    </row>
    <row r="31" spans="1:12" ht="25" customHeight="1">
      <c r="B31" s="353" t="s">
        <v>288</v>
      </c>
      <c r="C31" s="353"/>
      <c r="D31" s="353"/>
      <c r="E31" s="353"/>
      <c r="F31" s="353"/>
      <c r="G31" s="353"/>
      <c r="H31" s="353"/>
      <c r="I31" s="353"/>
      <c r="J31" s="353"/>
      <c r="K31" s="353"/>
      <c r="L31" s="96"/>
    </row>
    <row r="32" spans="1:12" ht="30" customHeight="1">
      <c r="A32" s="53"/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1:13" s="290" customFormat="1" ht="30.75" customHeight="1">
      <c r="B33" s="289" t="s">
        <v>263</v>
      </c>
      <c r="C33" s="289"/>
      <c r="D33" s="289"/>
      <c r="E33" s="289"/>
      <c r="F33" s="289"/>
      <c r="G33" s="289"/>
      <c r="K33" s="289" t="s">
        <v>264</v>
      </c>
      <c r="L33" s="297"/>
    </row>
    <row r="34" spans="1:13" s="16" customFormat="1" ht="31" customHeight="1">
      <c r="B34" s="237"/>
    </row>
    <row r="35" spans="1:13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</row>
    <row r="36" spans="1:13" ht="30" customHeight="1">
      <c r="A36" s="44"/>
    </row>
  </sheetData>
  <mergeCells count="13">
    <mergeCell ref="B35:K35"/>
    <mergeCell ref="B27:K27"/>
    <mergeCell ref="B28:K28"/>
    <mergeCell ref="B29:K29"/>
    <mergeCell ref="B30:K30"/>
    <mergeCell ref="B31:K31"/>
    <mergeCell ref="B25:C25"/>
    <mergeCell ref="J2:K2"/>
    <mergeCell ref="B5:K5"/>
    <mergeCell ref="B6:K6"/>
    <mergeCell ref="B8:B9"/>
    <mergeCell ref="D8:K8"/>
    <mergeCell ref="C8:C9"/>
  </mergeCells>
  <phoneticPr fontId="0" type="noConversion"/>
  <hyperlinks>
    <hyperlink ref="B35" location="Índice!A1" display="Volver al índice"/>
    <hyperlink ref="K33" location="'10.b'!A1" display="Siguiente   "/>
    <hyperlink ref="B33" location="'9.c'!A1" display="  Atrás "/>
  </hyperlinks>
  <pageMargins left="0.70000000000000007" right="0.70000000000000007" top="1.54" bottom="0.75000000000000011" header="0.30000000000000004" footer="0.30000000000000004"/>
  <pageSetup paperSize="9" scale="59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4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04"/>
    <col min="2" max="2" width="25.5" style="104" customWidth="1"/>
    <col min="3" max="3" width="18.83203125" style="104" customWidth="1"/>
    <col min="4" max="7" width="12.83203125" style="104"/>
    <col min="8" max="8" width="18.83203125" style="104" customWidth="1"/>
    <col min="9" max="9" width="20.1640625" style="104" customWidth="1"/>
    <col min="10" max="10" width="20.83203125" style="104" customWidth="1"/>
    <col min="11" max="11" width="20" style="104" customWidth="1"/>
    <col min="12" max="16384" width="12.83203125" style="104"/>
  </cols>
  <sheetData>
    <row r="1" spans="2:26" s="37" customFormat="1" ht="30.75" customHeight="1"/>
    <row r="2" spans="2:26" s="37" customFormat="1" ht="62" customHeight="1">
      <c r="D2" s="38"/>
      <c r="F2" s="39"/>
      <c r="G2" s="38"/>
      <c r="J2" s="328" t="s">
        <v>314</v>
      </c>
      <c r="K2" s="328"/>
      <c r="N2" s="40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4" spans="2:26" s="13" customFormat="1" ht="30" customHeight="1"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</row>
    <row r="5" spans="2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3"/>
      <c r="Q5" s="283"/>
      <c r="R5" s="282"/>
      <c r="S5" s="282"/>
      <c r="T5" s="282"/>
      <c r="U5" s="282"/>
      <c r="V5" s="282"/>
      <c r="W5" s="284"/>
      <c r="X5" s="284"/>
      <c r="Y5" s="284"/>
    </row>
    <row r="6" spans="2:26" s="288" customFormat="1" ht="30" customHeight="1">
      <c r="B6" s="338" t="s">
        <v>285</v>
      </c>
      <c r="C6" s="339"/>
      <c r="D6" s="339"/>
      <c r="E6" s="339"/>
      <c r="F6" s="339"/>
      <c r="G6" s="339"/>
      <c r="H6" s="339"/>
      <c r="I6" s="339"/>
      <c r="J6" s="339"/>
      <c r="K6" s="339"/>
      <c r="L6" s="286"/>
      <c r="M6" s="286"/>
      <c r="N6" s="286"/>
      <c r="O6" s="286"/>
      <c r="P6" s="283"/>
      <c r="Q6" s="283"/>
      <c r="R6" s="286"/>
      <c r="S6" s="286"/>
      <c r="T6" s="286"/>
      <c r="U6" s="286"/>
      <c r="V6" s="286"/>
      <c r="W6" s="287"/>
      <c r="X6" s="287"/>
      <c r="Y6" s="287"/>
      <c r="Z6" s="287"/>
    </row>
    <row r="7" spans="2:26" ht="30" customHeight="1">
      <c r="B7" s="103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2:26" ht="30" customHeight="1">
      <c r="B8" s="373" t="s">
        <v>99</v>
      </c>
      <c r="C8" s="355" t="s">
        <v>109</v>
      </c>
      <c r="D8" s="373" t="s">
        <v>56</v>
      </c>
      <c r="E8" s="373"/>
      <c r="F8" s="373"/>
      <c r="G8" s="373"/>
      <c r="H8" s="373"/>
      <c r="I8" s="373"/>
      <c r="J8" s="373"/>
      <c r="K8" s="373"/>
      <c r="L8" s="105"/>
      <c r="M8" s="102"/>
    </row>
    <row r="9" spans="2:26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  <c r="L9" s="105"/>
      <c r="M9" s="102"/>
    </row>
    <row r="10" spans="2:26" ht="30" customHeight="1">
      <c r="B10" s="80" t="s">
        <v>17</v>
      </c>
      <c r="C10" s="81" t="s">
        <v>110</v>
      </c>
      <c r="D10" s="122">
        <v>0</v>
      </c>
      <c r="E10" s="122">
        <v>0</v>
      </c>
      <c r="F10" s="122">
        <v>0</v>
      </c>
      <c r="G10" s="122">
        <v>0</v>
      </c>
      <c r="H10" s="123" t="str">
        <f>+IF(E10=0,"",E10/F10)</f>
        <v/>
      </c>
      <c r="I10" s="122" t="str">
        <f>+IF(E10=0,"",E10/D10)</f>
        <v/>
      </c>
      <c r="J10" s="122" t="str">
        <f>+IF(F10=0,"",F10/D10)</f>
        <v/>
      </c>
      <c r="K10" s="123" t="str">
        <f>+IF(G10=0,"",G10/D10)</f>
        <v/>
      </c>
      <c r="L10" s="102"/>
      <c r="M10" s="102"/>
    </row>
    <row r="11" spans="2:26" ht="30" customHeight="1">
      <c r="B11" s="83" t="s">
        <v>5</v>
      </c>
      <c r="C11" s="34" t="s">
        <v>111</v>
      </c>
      <c r="D11" s="124">
        <v>0</v>
      </c>
      <c r="E11" s="124">
        <v>0</v>
      </c>
      <c r="F11" s="124">
        <v>0</v>
      </c>
      <c r="G11" s="124">
        <v>0</v>
      </c>
      <c r="H11" s="125" t="str">
        <f t="shared" ref="H11:H25" si="0">+IF(E11=0,"",E11/F11)</f>
        <v/>
      </c>
      <c r="I11" s="124" t="str">
        <f t="shared" ref="I11:I25" si="1">+IF(E11=0,"",E11/D11)</f>
        <v/>
      </c>
      <c r="J11" s="124" t="str">
        <f t="shared" ref="J11:J25" si="2">+IF(F11=0,"",F11/D11)</f>
        <v/>
      </c>
      <c r="K11" s="125" t="str">
        <f t="shared" ref="K11:K25" si="3">+IF(G11=0,"",G11/D11)</f>
        <v/>
      </c>
      <c r="L11" s="102"/>
      <c r="M11" s="102"/>
    </row>
    <row r="12" spans="2:26" ht="30" customHeight="1">
      <c r="B12" s="80" t="s">
        <v>18</v>
      </c>
      <c r="C12" s="81" t="s">
        <v>112</v>
      </c>
      <c r="D12" s="122">
        <v>0</v>
      </c>
      <c r="E12" s="122">
        <v>0</v>
      </c>
      <c r="F12" s="122">
        <v>0</v>
      </c>
      <c r="G12" s="122">
        <v>0</v>
      </c>
      <c r="H12" s="123" t="str">
        <f t="shared" si="0"/>
        <v/>
      </c>
      <c r="I12" s="122" t="str">
        <f t="shared" si="1"/>
        <v/>
      </c>
      <c r="J12" s="122" t="str">
        <f t="shared" si="2"/>
        <v/>
      </c>
      <c r="K12" s="123" t="str">
        <f t="shared" si="3"/>
        <v/>
      </c>
      <c r="L12" s="102"/>
      <c r="M12" s="109"/>
    </row>
    <row r="13" spans="2:26" ht="30" customHeight="1">
      <c r="B13" s="83" t="s">
        <v>19</v>
      </c>
      <c r="C13" s="34" t="s">
        <v>113</v>
      </c>
      <c r="D13" s="124">
        <v>5691</v>
      </c>
      <c r="E13" s="124">
        <v>139802.14500000002</v>
      </c>
      <c r="F13" s="124">
        <v>569100</v>
      </c>
      <c r="G13" s="124">
        <f>'7.a'!E13</f>
        <v>11382</v>
      </c>
      <c r="H13" s="125">
        <f>+IF(E13=0,"",E13/F13)</f>
        <v>0.24565479704797052</v>
      </c>
      <c r="I13" s="124">
        <f t="shared" si="1"/>
        <v>24.565479704797053</v>
      </c>
      <c r="J13" s="124">
        <f t="shared" si="2"/>
        <v>100</v>
      </c>
      <c r="K13" s="125">
        <f t="shared" si="3"/>
        <v>2</v>
      </c>
      <c r="L13" s="102"/>
      <c r="M13" s="109"/>
    </row>
    <row r="14" spans="2:26" ht="30" customHeight="1">
      <c r="B14" s="80" t="s">
        <v>20</v>
      </c>
      <c r="C14" s="81" t="s">
        <v>7</v>
      </c>
      <c r="D14" s="122">
        <v>0</v>
      </c>
      <c r="E14" s="122">
        <v>0</v>
      </c>
      <c r="F14" s="122">
        <v>0</v>
      </c>
      <c r="G14" s="122">
        <v>0</v>
      </c>
      <c r="H14" s="123" t="str">
        <f t="shared" si="0"/>
        <v/>
      </c>
      <c r="I14" s="122" t="str">
        <f t="shared" si="1"/>
        <v/>
      </c>
      <c r="J14" s="122" t="str">
        <f t="shared" si="2"/>
        <v/>
      </c>
      <c r="K14" s="123" t="str">
        <f t="shared" si="3"/>
        <v/>
      </c>
      <c r="L14" s="102"/>
      <c r="M14" s="109"/>
    </row>
    <row r="15" spans="2:26" ht="30" customHeight="1">
      <c r="B15" s="83" t="s">
        <v>11</v>
      </c>
      <c r="C15" s="34" t="s">
        <v>110</v>
      </c>
      <c r="D15" s="124">
        <v>0</v>
      </c>
      <c r="E15" s="124">
        <v>0</v>
      </c>
      <c r="F15" s="124">
        <v>0</v>
      </c>
      <c r="G15" s="124">
        <v>0</v>
      </c>
      <c r="H15" s="125" t="str">
        <f t="shared" si="0"/>
        <v/>
      </c>
      <c r="I15" s="124" t="str">
        <f t="shared" si="1"/>
        <v/>
      </c>
      <c r="J15" s="124" t="str">
        <f t="shared" si="2"/>
        <v/>
      </c>
      <c r="K15" s="125" t="str">
        <f t="shared" si="3"/>
        <v/>
      </c>
      <c r="L15" s="102"/>
      <c r="M15" s="109"/>
    </row>
    <row r="16" spans="2:26" ht="30" customHeight="1">
      <c r="B16" s="80" t="s">
        <v>21</v>
      </c>
      <c r="C16" s="81" t="s">
        <v>7</v>
      </c>
      <c r="D16" s="122">
        <v>0</v>
      </c>
      <c r="E16" s="122">
        <v>0</v>
      </c>
      <c r="F16" s="122">
        <v>0</v>
      </c>
      <c r="G16" s="122">
        <v>0</v>
      </c>
      <c r="H16" s="123" t="str">
        <f t="shared" si="0"/>
        <v/>
      </c>
      <c r="I16" s="122" t="str">
        <f t="shared" si="1"/>
        <v/>
      </c>
      <c r="J16" s="122" t="str">
        <f t="shared" si="2"/>
        <v/>
      </c>
      <c r="K16" s="123" t="str">
        <f t="shared" si="3"/>
        <v/>
      </c>
      <c r="L16" s="102"/>
      <c r="M16" s="109"/>
    </row>
    <row r="17" spans="2:13" ht="30" customHeight="1">
      <c r="B17" s="83" t="s">
        <v>9</v>
      </c>
      <c r="C17" s="34" t="s">
        <v>7</v>
      </c>
      <c r="D17" s="124">
        <v>0</v>
      </c>
      <c r="E17" s="124">
        <v>0</v>
      </c>
      <c r="F17" s="124">
        <v>0</v>
      </c>
      <c r="G17" s="124">
        <v>0</v>
      </c>
      <c r="H17" s="125" t="str">
        <f t="shared" si="0"/>
        <v/>
      </c>
      <c r="I17" s="124" t="str">
        <f t="shared" si="1"/>
        <v/>
      </c>
      <c r="J17" s="124" t="str">
        <f t="shared" si="2"/>
        <v/>
      </c>
      <c r="K17" s="125" t="str">
        <f t="shared" si="3"/>
        <v/>
      </c>
      <c r="L17" s="102"/>
      <c r="M17" s="109"/>
    </row>
    <row r="18" spans="2:13" ht="30" customHeight="1">
      <c r="B18" s="80" t="s">
        <v>22</v>
      </c>
      <c r="C18" s="81" t="s">
        <v>114</v>
      </c>
      <c r="D18" s="122">
        <v>0</v>
      </c>
      <c r="E18" s="122">
        <v>0</v>
      </c>
      <c r="F18" s="122">
        <v>0</v>
      </c>
      <c r="G18" s="122">
        <v>0</v>
      </c>
      <c r="H18" s="123" t="str">
        <f t="shared" si="0"/>
        <v/>
      </c>
      <c r="I18" s="122" t="str">
        <f t="shared" si="1"/>
        <v/>
      </c>
      <c r="J18" s="122" t="str">
        <f t="shared" si="2"/>
        <v/>
      </c>
      <c r="K18" s="123" t="str">
        <f t="shared" si="3"/>
        <v/>
      </c>
      <c r="L18" s="102"/>
      <c r="M18" s="109"/>
    </row>
    <row r="19" spans="2:13" ht="30" customHeight="1">
      <c r="B19" s="83" t="s">
        <v>23</v>
      </c>
      <c r="C19" s="34" t="s">
        <v>115</v>
      </c>
      <c r="D19" s="124">
        <v>0</v>
      </c>
      <c r="E19" s="124">
        <v>0</v>
      </c>
      <c r="F19" s="124">
        <v>0</v>
      </c>
      <c r="G19" s="124">
        <v>0</v>
      </c>
      <c r="H19" s="125" t="str">
        <f t="shared" si="0"/>
        <v/>
      </c>
      <c r="I19" s="124" t="str">
        <f t="shared" si="1"/>
        <v/>
      </c>
      <c r="J19" s="124" t="str">
        <f t="shared" si="2"/>
        <v/>
      </c>
      <c r="K19" s="125" t="str">
        <f t="shared" si="3"/>
        <v/>
      </c>
      <c r="L19" s="102"/>
      <c r="M19" s="109"/>
    </row>
    <row r="20" spans="2:13" ht="30" customHeight="1">
      <c r="B20" s="80" t="s">
        <v>24</v>
      </c>
      <c r="C20" s="81" t="s">
        <v>110</v>
      </c>
      <c r="D20" s="122">
        <v>0</v>
      </c>
      <c r="E20" s="122">
        <v>0</v>
      </c>
      <c r="F20" s="122">
        <v>0</v>
      </c>
      <c r="G20" s="122">
        <v>0</v>
      </c>
      <c r="H20" s="123" t="str">
        <f t="shared" si="0"/>
        <v/>
      </c>
      <c r="I20" s="122" t="str">
        <f t="shared" si="1"/>
        <v/>
      </c>
      <c r="J20" s="122" t="str">
        <f t="shared" si="2"/>
        <v/>
      </c>
      <c r="K20" s="123" t="str">
        <f t="shared" si="3"/>
        <v/>
      </c>
      <c r="L20" s="102"/>
      <c r="M20" s="109"/>
    </row>
    <row r="21" spans="2:13" ht="30" customHeight="1">
      <c r="B21" s="83" t="s">
        <v>25</v>
      </c>
      <c r="C21" s="34" t="s">
        <v>110</v>
      </c>
      <c r="D21" s="124">
        <v>0</v>
      </c>
      <c r="E21" s="124">
        <v>0</v>
      </c>
      <c r="F21" s="124">
        <v>0</v>
      </c>
      <c r="G21" s="124">
        <v>0</v>
      </c>
      <c r="H21" s="125" t="str">
        <f t="shared" si="0"/>
        <v/>
      </c>
      <c r="I21" s="124" t="str">
        <f t="shared" si="1"/>
        <v/>
      </c>
      <c r="J21" s="124" t="str">
        <f t="shared" si="2"/>
        <v/>
      </c>
      <c r="K21" s="125" t="str">
        <f t="shared" si="3"/>
        <v/>
      </c>
      <c r="L21" s="102"/>
      <c r="M21" s="109"/>
    </row>
    <row r="22" spans="2:13" ht="30" customHeight="1">
      <c r="B22" s="80" t="s">
        <v>26</v>
      </c>
      <c r="C22" s="81" t="s">
        <v>116</v>
      </c>
      <c r="D22" s="122">
        <v>0</v>
      </c>
      <c r="E22" s="122">
        <v>0</v>
      </c>
      <c r="F22" s="122">
        <v>0</v>
      </c>
      <c r="G22" s="122">
        <v>0</v>
      </c>
      <c r="H22" s="123" t="str">
        <f t="shared" si="0"/>
        <v/>
      </c>
      <c r="I22" s="122" t="str">
        <f t="shared" si="1"/>
        <v/>
      </c>
      <c r="J22" s="122" t="str">
        <f t="shared" si="2"/>
        <v/>
      </c>
      <c r="K22" s="123" t="str">
        <f t="shared" si="3"/>
        <v/>
      </c>
      <c r="L22" s="102"/>
      <c r="M22" s="109"/>
    </row>
    <row r="23" spans="2:13" ht="30" customHeight="1">
      <c r="B23" s="83" t="s">
        <v>13</v>
      </c>
      <c r="C23" s="34" t="s">
        <v>117</v>
      </c>
      <c r="D23" s="124">
        <v>0</v>
      </c>
      <c r="E23" s="124">
        <v>0</v>
      </c>
      <c r="F23" s="124">
        <v>0</v>
      </c>
      <c r="G23" s="124">
        <v>0</v>
      </c>
      <c r="H23" s="125" t="str">
        <f t="shared" si="0"/>
        <v/>
      </c>
      <c r="I23" s="124" t="str">
        <f t="shared" si="1"/>
        <v/>
      </c>
      <c r="J23" s="124" t="str">
        <f t="shared" si="2"/>
        <v/>
      </c>
      <c r="K23" s="125" t="str">
        <f t="shared" si="3"/>
        <v/>
      </c>
      <c r="L23" s="102"/>
      <c r="M23" s="109"/>
    </row>
    <row r="24" spans="2:13" ht="30" customHeight="1">
      <c r="B24" s="80" t="s">
        <v>27</v>
      </c>
      <c r="C24" s="81" t="s">
        <v>110</v>
      </c>
      <c r="D24" s="122">
        <v>0</v>
      </c>
      <c r="E24" s="122">
        <v>0</v>
      </c>
      <c r="F24" s="122">
        <v>0</v>
      </c>
      <c r="G24" s="122">
        <v>0</v>
      </c>
      <c r="H24" s="123" t="str">
        <f t="shared" si="0"/>
        <v/>
      </c>
      <c r="I24" s="122" t="str">
        <f t="shared" si="1"/>
        <v/>
      </c>
      <c r="J24" s="122" t="str">
        <f t="shared" si="2"/>
        <v/>
      </c>
      <c r="K24" s="123" t="str">
        <f t="shared" si="3"/>
        <v/>
      </c>
      <c r="L24" s="102"/>
      <c r="M24" s="109"/>
    </row>
    <row r="25" spans="2:13" ht="30" customHeight="1">
      <c r="B25" s="371" t="s">
        <v>68</v>
      </c>
      <c r="C25" s="371"/>
      <c r="D25" s="247">
        <f>SUM(D10:D23)</f>
        <v>5691</v>
      </c>
      <c r="E25" s="247">
        <f>SUM(E10:E23)</f>
        <v>139802.14500000002</v>
      </c>
      <c r="F25" s="247">
        <f>SUM(F10:F23)</f>
        <v>569100</v>
      </c>
      <c r="G25" s="247">
        <f>SUM(G10:G23)</f>
        <v>11382</v>
      </c>
      <c r="H25" s="248">
        <f t="shared" si="0"/>
        <v>0.24565479704797052</v>
      </c>
      <c r="I25" s="247">
        <f t="shared" si="1"/>
        <v>24.565479704797053</v>
      </c>
      <c r="J25" s="247">
        <f t="shared" si="2"/>
        <v>100</v>
      </c>
      <c r="K25" s="248">
        <f t="shared" si="3"/>
        <v>2</v>
      </c>
      <c r="L25" s="102"/>
      <c r="M25" s="109"/>
    </row>
    <row r="26" spans="2:13" s="13" customFormat="1" ht="30" customHeight="1">
      <c r="C26" s="102"/>
      <c r="D26" s="110"/>
      <c r="E26" s="110"/>
      <c r="F26" s="110"/>
      <c r="G26" s="110"/>
      <c r="H26" s="110"/>
      <c r="I26" s="110"/>
      <c r="J26" s="110"/>
      <c r="K26" s="96"/>
      <c r="L26" s="96"/>
      <c r="M26" s="105"/>
    </row>
    <row r="27" spans="2:13" s="13" customFormat="1" ht="25" customHeight="1">
      <c r="B27" s="374" t="s">
        <v>247</v>
      </c>
      <c r="C27" s="374"/>
      <c r="D27" s="374"/>
      <c r="E27" s="374"/>
      <c r="F27" s="374"/>
      <c r="G27" s="374"/>
      <c r="H27" s="374"/>
      <c r="I27" s="374"/>
      <c r="J27" s="374"/>
      <c r="K27" s="374"/>
      <c r="L27" s="96"/>
      <c r="M27" s="105"/>
    </row>
    <row r="28" spans="2:13" ht="25" customHeight="1">
      <c r="B28" s="374" t="s">
        <v>244</v>
      </c>
      <c r="C28" s="374"/>
      <c r="D28" s="374"/>
      <c r="E28" s="374"/>
      <c r="F28" s="374"/>
      <c r="G28" s="374"/>
      <c r="H28" s="374"/>
      <c r="I28" s="374"/>
      <c r="J28" s="374"/>
      <c r="K28" s="374"/>
      <c r="L28" s="96"/>
      <c r="M28" s="102"/>
    </row>
    <row r="29" spans="2:13" ht="25" customHeight="1">
      <c r="B29" s="374" t="s">
        <v>245</v>
      </c>
      <c r="C29" s="374"/>
      <c r="D29" s="374"/>
      <c r="E29" s="374"/>
      <c r="F29" s="374"/>
      <c r="G29" s="374"/>
      <c r="H29" s="374"/>
      <c r="I29" s="374"/>
      <c r="J29" s="374"/>
      <c r="K29" s="374"/>
      <c r="L29" s="96"/>
      <c r="M29" s="102"/>
    </row>
    <row r="30" spans="2:13" ht="25" customHeight="1">
      <c r="B30" s="374" t="s">
        <v>246</v>
      </c>
      <c r="C30" s="374"/>
      <c r="D30" s="374"/>
      <c r="E30" s="374"/>
      <c r="F30" s="374"/>
      <c r="G30" s="374"/>
      <c r="H30" s="374"/>
      <c r="I30" s="374"/>
      <c r="J30" s="374"/>
      <c r="K30" s="374"/>
      <c r="L30" s="96"/>
      <c r="M30" s="102"/>
    </row>
    <row r="31" spans="2:13" ht="25" customHeight="1">
      <c r="B31" s="360" t="s">
        <v>286</v>
      </c>
      <c r="C31" s="360"/>
      <c r="D31" s="360"/>
      <c r="E31" s="360"/>
      <c r="F31" s="360"/>
      <c r="G31" s="360"/>
      <c r="H31" s="360"/>
      <c r="I31" s="360"/>
      <c r="J31" s="360"/>
      <c r="K31" s="360"/>
      <c r="L31" s="96"/>
      <c r="M31" s="102"/>
    </row>
    <row r="32" spans="2:13" ht="30" customHeight="1"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102"/>
    </row>
    <row r="33" spans="1:13" s="290" customFormat="1" ht="30.75" customHeight="1">
      <c r="B33" s="289" t="s">
        <v>278</v>
      </c>
      <c r="C33" s="289"/>
      <c r="D33" s="289"/>
      <c r="E33" s="289"/>
      <c r="F33" s="289"/>
      <c r="G33" s="289"/>
      <c r="K33" s="295" t="s">
        <v>273</v>
      </c>
      <c r="L33" s="297"/>
    </row>
    <row r="34" spans="1:13" s="16" customFormat="1" ht="31" customHeight="1">
      <c r="B34" s="237"/>
    </row>
    <row r="35" spans="1:13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</row>
    <row r="36" spans="1:13" ht="30" customHeight="1">
      <c r="A36" s="43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102"/>
    </row>
    <row r="37" spans="1:13" ht="30" customHeight="1">
      <c r="A37" s="44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3" ht="30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3" ht="30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3" ht="30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3" ht="30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3" ht="30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3" ht="30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3" ht="30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3" ht="30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3" ht="30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3" ht="30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3" ht="30" customHeight="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 ht="30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2:12" ht="30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2:12" ht="30" customHeight="1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2:12" ht="30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2:12" ht="30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2:12" ht="30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</sheetData>
  <mergeCells count="13">
    <mergeCell ref="B35:K35"/>
    <mergeCell ref="B27:K27"/>
    <mergeCell ref="B28:K28"/>
    <mergeCell ref="B29:K29"/>
    <mergeCell ref="B30:K30"/>
    <mergeCell ref="B31:K31"/>
    <mergeCell ref="J2:K2"/>
    <mergeCell ref="B5:K5"/>
    <mergeCell ref="B6:K6"/>
    <mergeCell ref="B25:C25"/>
    <mergeCell ref="C8:C9"/>
    <mergeCell ref="B8:B9"/>
    <mergeCell ref="D8:K8"/>
  </mergeCells>
  <phoneticPr fontId="0" type="noConversion"/>
  <hyperlinks>
    <hyperlink ref="B35" location="Índice!A1" display="Volver al índice"/>
    <hyperlink ref="K33" location="'10.c'!A1" display="Siguiente   "/>
    <hyperlink ref="B33" location="'10.a'!A1" display="  Atrás "/>
  </hyperlinks>
  <pageMargins left="0.70000000000000007" right="0.70000000000000007" top="1.54" bottom="0.75000000000000011" header="0.30000000000000004" footer="0.30000000000000004"/>
  <pageSetup paperSize="9" scale="61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37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6640625" style="15" customWidth="1"/>
    <col min="3" max="3" width="19.6640625" style="15" customWidth="1"/>
    <col min="4" max="6" width="12.83203125" style="15"/>
    <col min="7" max="7" width="17.1640625" style="15" customWidth="1"/>
    <col min="8" max="8" width="17.33203125" style="15" customWidth="1"/>
    <col min="9" max="9" width="20.6640625" style="15" customWidth="1"/>
    <col min="10" max="10" width="21" style="15" customWidth="1"/>
    <col min="11" max="11" width="18.83203125" style="15" customWidth="1"/>
    <col min="12" max="16384" width="12.83203125" style="15"/>
  </cols>
  <sheetData>
    <row r="1" spans="2:27" s="37" customFormat="1" ht="30.75" customHeight="1"/>
    <row r="2" spans="2:27" s="37" customFormat="1" ht="62" customHeight="1">
      <c r="D2" s="38"/>
      <c r="F2" s="39"/>
      <c r="G2" s="38"/>
      <c r="J2" s="328" t="s">
        <v>314</v>
      </c>
      <c r="K2" s="328"/>
      <c r="N2" s="40"/>
    </row>
    <row r="3" spans="2:27" s="37" customFormat="1" ht="30.75" customHeight="1">
      <c r="C3" s="41"/>
      <c r="D3" s="41"/>
      <c r="E3" s="41"/>
      <c r="J3" s="42"/>
      <c r="K3" s="42"/>
      <c r="L3" s="42"/>
      <c r="M3" s="42"/>
    </row>
    <row r="4" spans="2:27" s="13" customFormat="1" ht="30" customHeight="1"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</row>
    <row r="5" spans="2:27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3"/>
      <c r="R5" s="283"/>
      <c r="S5" s="282"/>
      <c r="T5" s="282"/>
      <c r="U5" s="282"/>
      <c r="V5" s="282"/>
      <c r="W5" s="282"/>
      <c r="X5" s="284"/>
      <c r="Y5" s="284"/>
      <c r="Z5" s="284"/>
    </row>
    <row r="6" spans="2:27" s="288" customFormat="1" ht="30" customHeight="1">
      <c r="B6" s="338" t="s">
        <v>284</v>
      </c>
      <c r="C6" s="339"/>
      <c r="D6" s="339"/>
      <c r="E6" s="339"/>
      <c r="F6" s="339"/>
      <c r="G6" s="339"/>
      <c r="H6" s="339"/>
      <c r="I6" s="339"/>
      <c r="J6" s="339"/>
      <c r="K6" s="339"/>
      <c r="L6" s="286"/>
      <c r="M6" s="286"/>
      <c r="N6" s="286"/>
      <c r="O6" s="286"/>
      <c r="P6" s="286"/>
      <c r="Q6" s="283"/>
      <c r="R6" s="283"/>
      <c r="S6" s="286"/>
      <c r="T6" s="286"/>
      <c r="U6" s="286"/>
      <c r="V6" s="286"/>
      <c r="W6" s="286"/>
      <c r="X6" s="287"/>
      <c r="Y6" s="287"/>
      <c r="Z6" s="287"/>
      <c r="AA6" s="287"/>
    </row>
    <row r="8" spans="2:27" ht="30" customHeight="1">
      <c r="B8" s="373" t="s">
        <v>99</v>
      </c>
      <c r="C8" s="355" t="s">
        <v>109</v>
      </c>
      <c r="D8" s="373" t="s">
        <v>149</v>
      </c>
      <c r="E8" s="373"/>
      <c r="F8" s="373"/>
      <c r="G8" s="373"/>
      <c r="H8" s="373"/>
      <c r="I8" s="373"/>
      <c r="J8" s="373"/>
      <c r="K8" s="373"/>
    </row>
    <row r="9" spans="2:27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</row>
    <row r="10" spans="2:27" ht="30" customHeight="1">
      <c r="B10" s="80" t="s">
        <v>17</v>
      </c>
      <c r="C10" s="81" t="s">
        <v>110</v>
      </c>
      <c r="D10" s="82"/>
      <c r="E10" s="82"/>
      <c r="F10" s="82"/>
      <c r="G10" s="82"/>
      <c r="H10" s="82"/>
      <c r="I10" s="82"/>
      <c r="J10" s="82"/>
      <c r="K10" s="82" t="s">
        <v>93</v>
      </c>
    </row>
    <row r="11" spans="2:27" ht="30" customHeight="1">
      <c r="B11" s="83" t="s">
        <v>5</v>
      </c>
      <c r="C11" s="34" t="s">
        <v>111</v>
      </c>
      <c r="D11" s="84"/>
      <c r="E11" s="84"/>
      <c r="F11" s="84"/>
      <c r="G11" s="84"/>
      <c r="H11" s="84"/>
      <c r="I11" s="84"/>
      <c r="J11" s="84"/>
      <c r="K11" s="84" t="s">
        <v>93</v>
      </c>
    </row>
    <row r="12" spans="2:27" ht="30" customHeight="1">
      <c r="B12" s="80" t="s">
        <v>18</v>
      </c>
      <c r="C12" s="81" t="s">
        <v>112</v>
      </c>
      <c r="D12" s="86">
        <v>401</v>
      </c>
      <c r="E12" s="86">
        <v>34000</v>
      </c>
      <c r="F12" s="86">
        <v>100250</v>
      </c>
      <c r="G12" s="86">
        <f>'7.a'!F12</f>
        <v>401</v>
      </c>
      <c r="H12" s="82">
        <f>E12/F12</f>
        <v>0.33915211970074816</v>
      </c>
      <c r="I12" s="86">
        <f>E12/D12</f>
        <v>84.788029925187033</v>
      </c>
      <c r="J12" s="86">
        <f>F12/D12</f>
        <v>250</v>
      </c>
      <c r="K12" s="82">
        <f>G12/D12</f>
        <v>1</v>
      </c>
    </row>
    <row r="13" spans="2:27" ht="30" customHeight="1">
      <c r="B13" s="83" t="s">
        <v>19</v>
      </c>
      <c r="C13" s="34" t="s">
        <v>113</v>
      </c>
      <c r="D13" s="85">
        <v>326</v>
      </c>
      <c r="E13" s="85">
        <v>130428</v>
      </c>
      <c r="F13" s="85">
        <v>73650</v>
      </c>
      <c r="G13" s="85">
        <f>'7.a'!F13</f>
        <v>652</v>
      </c>
      <c r="H13" s="84">
        <f>E13/F13</f>
        <v>1.7709164969450102</v>
      </c>
      <c r="I13" s="85">
        <f>E13/D13</f>
        <v>400.08588957055213</v>
      </c>
      <c r="J13" s="85">
        <f>F13/D13</f>
        <v>225.92024539877301</v>
      </c>
      <c r="K13" s="84">
        <f>G13/D13</f>
        <v>2</v>
      </c>
    </row>
    <row r="14" spans="2:27" ht="30" customHeight="1">
      <c r="B14" s="80" t="s">
        <v>20</v>
      </c>
      <c r="C14" s="81" t="s">
        <v>7</v>
      </c>
      <c r="D14" s="86"/>
      <c r="E14" s="86"/>
      <c r="F14" s="86"/>
      <c r="G14" s="86"/>
      <c r="H14" s="82"/>
      <c r="I14" s="86"/>
      <c r="J14" s="86" t="s">
        <v>93</v>
      </c>
      <c r="K14" s="82"/>
    </row>
    <row r="15" spans="2:27" ht="30" customHeight="1">
      <c r="B15" s="83" t="s">
        <v>11</v>
      </c>
      <c r="C15" s="34" t="s">
        <v>110</v>
      </c>
      <c r="D15" s="85"/>
      <c r="E15" s="85"/>
      <c r="F15" s="85"/>
      <c r="G15" s="85"/>
      <c r="H15" s="84"/>
      <c r="I15" s="85"/>
      <c r="J15" s="85" t="s">
        <v>93</v>
      </c>
      <c r="K15" s="84"/>
    </row>
    <row r="16" spans="2:27" ht="30" customHeight="1">
      <c r="B16" s="80" t="s">
        <v>21</v>
      </c>
      <c r="C16" s="81" t="s">
        <v>7</v>
      </c>
      <c r="D16" s="86"/>
      <c r="E16" s="86"/>
      <c r="F16" s="86"/>
      <c r="G16" s="86"/>
      <c r="H16" s="82"/>
      <c r="I16" s="86"/>
      <c r="J16" s="86" t="s">
        <v>93</v>
      </c>
      <c r="K16" s="82"/>
    </row>
    <row r="17" spans="2:11" ht="30" customHeight="1">
      <c r="B17" s="83" t="s">
        <v>9</v>
      </c>
      <c r="C17" s="34" t="s">
        <v>7</v>
      </c>
      <c r="D17" s="85"/>
      <c r="E17" s="85"/>
      <c r="F17" s="85"/>
      <c r="G17" s="85"/>
      <c r="H17" s="84"/>
      <c r="I17" s="85"/>
      <c r="J17" s="85" t="s">
        <v>93</v>
      </c>
      <c r="K17" s="84"/>
    </row>
    <row r="18" spans="2:11" ht="30" customHeight="1">
      <c r="B18" s="80" t="s">
        <v>22</v>
      </c>
      <c r="C18" s="81" t="s">
        <v>114</v>
      </c>
      <c r="D18" s="86">
        <v>11327</v>
      </c>
      <c r="E18" s="86">
        <v>3791000</v>
      </c>
      <c r="F18" s="86">
        <v>2831850</v>
      </c>
      <c r="G18" s="86">
        <f>'7.a'!F18</f>
        <v>13592.88</v>
      </c>
      <c r="H18" s="82">
        <f>E18/F18</f>
        <v>1.3387008492681463</v>
      </c>
      <c r="I18" s="86">
        <f>E18/D18</f>
        <v>334.68703098790502</v>
      </c>
      <c r="J18" s="86">
        <f>F18/D18</f>
        <v>250.0088284629646</v>
      </c>
      <c r="K18" s="82">
        <f>G18/D18</f>
        <v>1.2000423766222299</v>
      </c>
    </row>
    <row r="19" spans="2:11" ht="30" customHeight="1">
      <c r="B19" s="83" t="s">
        <v>23</v>
      </c>
      <c r="C19" s="34" t="s">
        <v>115</v>
      </c>
      <c r="D19" s="85"/>
      <c r="E19" s="85"/>
      <c r="F19" s="85"/>
      <c r="G19" s="85"/>
      <c r="H19" s="84"/>
      <c r="I19" s="85"/>
      <c r="J19" s="85" t="s">
        <v>93</v>
      </c>
      <c r="K19" s="84"/>
    </row>
    <row r="20" spans="2:11" ht="30" customHeight="1">
      <c r="B20" s="80" t="s">
        <v>24</v>
      </c>
      <c r="C20" s="81" t="s">
        <v>110</v>
      </c>
      <c r="D20" s="86"/>
      <c r="E20" s="86"/>
      <c r="F20" s="86"/>
      <c r="G20" s="86"/>
      <c r="H20" s="82"/>
      <c r="I20" s="86"/>
      <c r="J20" s="86" t="s">
        <v>93</v>
      </c>
      <c r="K20" s="82"/>
    </row>
    <row r="21" spans="2:11" ht="30" customHeight="1">
      <c r="B21" s="83" t="s">
        <v>25</v>
      </c>
      <c r="C21" s="34" t="s">
        <v>110</v>
      </c>
      <c r="D21" s="85">
        <v>13000</v>
      </c>
      <c r="E21" s="85">
        <v>1630985</v>
      </c>
      <c r="F21" s="85">
        <v>3250000</v>
      </c>
      <c r="G21" s="85">
        <f>'7.a'!F21</f>
        <v>26000</v>
      </c>
      <c r="H21" s="84">
        <f>E21/F21</f>
        <v>0.50184153846153845</v>
      </c>
      <c r="I21" s="85">
        <f>E21/D21</f>
        <v>125.46038461538461</v>
      </c>
      <c r="J21" s="85">
        <f>F21/D21</f>
        <v>250</v>
      </c>
      <c r="K21" s="84">
        <f>G21/D21</f>
        <v>2</v>
      </c>
    </row>
    <row r="22" spans="2:11" ht="30" customHeight="1">
      <c r="B22" s="80" t="s">
        <v>26</v>
      </c>
      <c r="C22" s="81" t="s">
        <v>116</v>
      </c>
      <c r="D22" s="86"/>
      <c r="E22" s="86"/>
      <c r="F22" s="86"/>
      <c r="G22" s="86"/>
      <c r="H22" s="82"/>
      <c r="I22" s="86"/>
      <c r="J22" s="86" t="s">
        <v>93</v>
      </c>
      <c r="K22" s="82" t="s">
        <v>93</v>
      </c>
    </row>
    <row r="23" spans="2:11" ht="30" customHeight="1">
      <c r="B23" s="83" t="s">
        <v>13</v>
      </c>
      <c r="C23" s="34" t="s">
        <v>117</v>
      </c>
      <c r="D23" s="85"/>
      <c r="E23" s="85"/>
      <c r="F23" s="85"/>
      <c r="G23" s="85"/>
      <c r="H23" s="84"/>
      <c r="I23" s="85"/>
      <c r="J23" s="85" t="s">
        <v>93</v>
      </c>
      <c r="K23" s="84" t="s">
        <v>93</v>
      </c>
    </row>
    <row r="24" spans="2:11" ht="30" customHeight="1">
      <c r="B24" s="80" t="s">
        <v>27</v>
      </c>
      <c r="C24" s="81" t="s">
        <v>110</v>
      </c>
      <c r="D24" s="86"/>
      <c r="E24" s="86"/>
      <c r="F24" s="86"/>
      <c r="G24" s="86"/>
      <c r="H24" s="82"/>
      <c r="I24" s="86"/>
      <c r="J24" s="86" t="s">
        <v>93</v>
      </c>
      <c r="K24" s="82" t="s">
        <v>93</v>
      </c>
    </row>
    <row r="25" spans="2:11" ht="30" customHeight="1">
      <c r="B25" s="363" t="s">
        <v>68</v>
      </c>
      <c r="C25" s="363"/>
      <c r="D25" s="245">
        <f>SUM(D10:D24)</f>
        <v>25054</v>
      </c>
      <c r="E25" s="245">
        <f>SUM(E10:E24)</f>
        <v>5586413</v>
      </c>
      <c r="F25" s="245">
        <f>SUM(F10:F24)</f>
        <v>6255750</v>
      </c>
      <c r="G25" s="245">
        <f>SUM(G10:G24)</f>
        <v>40645.879999999997</v>
      </c>
      <c r="H25" s="246">
        <f>E25/F25</f>
        <v>0.89300451584542218</v>
      </c>
      <c r="I25" s="245">
        <f>E25/D25</f>
        <v>222.97489422846652</v>
      </c>
      <c r="J25" s="245">
        <f>F25/D25</f>
        <v>249.69066815678136</v>
      </c>
      <c r="K25" s="246">
        <f>G25/D25</f>
        <v>1.6223309651153508</v>
      </c>
    </row>
    <row r="26" spans="2:11" ht="30" customHeight="1">
      <c r="C26" s="87"/>
      <c r="D26" s="87"/>
      <c r="E26" s="87"/>
      <c r="F26" s="87"/>
      <c r="G26" s="87"/>
      <c r="H26" s="87"/>
      <c r="I26" s="87"/>
      <c r="J26" s="87"/>
      <c r="K26" s="87"/>
    </row>
    <row r="27" spans="2:11" ht="25" customHeight="1">
      <c r="B27" s="375" t="s">
        <v>247</v>
      </c>
      <c r="C27" s="375"/>
      <c r="D27" s="375"/>
      <c r="E27" s="375"/>
      <c r="F27" s="375"/>
      <c r="G27" s="375"/>
      <c r="H27" s="375"/>
      <c r="I27" s="375"/>
      <c r="J27" s="375"/>
      <c r="K27" s="375"/>
    </row>
    <row r="28" spans="2:11" ht="25" customHeight="1">
      <c r="B28" s="375" t="s">
        <v>248</v>
      </c>
      <c r="C28" s="375"/>
      <c r="D28" s="375"/>
      <c r="E28" s="375"/>
      <c r="F28" s="375"/>
      <c r="G28" s="375"/>
      <c r="H28" s="375"/>
      <c r="I28" s="375"/>
      <c r="J28" s="375"/>
      <c r="K28" s="375"/>
    </row>
    <row r="29" spans="2:11" ht="25" customHeight="1">
      <c r="B29" s="375" t="s">
        <v>245</v>
      </c>
      <c r="C29" s="375"/>
      <c r="D29" s="375"/>
      <c r="E29" s="375"/>
      <c r="F29" s="375"/>
      <c r="G29" s="375"/>
      <c r="H29" s="375"/>
      <c r="I29" s="375"/>
      <c r="J29" s="375"/>
      <c r="K29" s="375"/>
    </row>
    <row r="30" spans="2:11" ht="25" customHeight="1">
      <c r="B30" s="374" t="s">
        <v>246</v>
      </c>
      <c r="C30" s="374"/>
      <c r="D30" s="374"/>
      <c r="E30" s="374"/>
      <c r="F30" s="374"/>
      <c r="G30" s="374"/>
      <c r="H30" s="374"/>
      <c r="I30" s="374"/>
      <c r="J30" s="374"/>
      <c r="K30" s="374"/>
    </row>
    <row r="31" spans="2:11" ht="25" customHeight="1">
      <c r="B31" s="360" t="s">
        <v>259</v>
      </c>
      <c r="C31" s="360"/>
      <c r="D31" s="360"/>
      <c r="E31" s="360"/>
      <c r="F31" s="360"/>
      <c r="G31" s="360"/>
      <c r="H31" s="360"/>
      <c r="I31" s="360"/>
      <c r="J31" s="360"/>
      <c r="K31" s="360"/>
    </row>
    <row r="33" spans="1:14" s="290" customFormat="1" ht="30.75" customHeight="1">
      <c r="B33" s="289" t="s">
        <v>278</v>
      </c>
      <c r="C33" s="289"/>
      <c r="D33" s="289"/>
      <c r="E33" s="289"/>
      <c r="F33" s="289"/>
      <c r="G33" s="289"/>
      <c r="K33" s="289" t="s">
        <v>273</v>
      </c>
      <c r="L33" s="297"/>
    </row>
    <row r="34" spans="1:14" s="16" customFormat="1" ht="31" customHeight="1">
      <c r="B34" s="237"/>
    </row>
    <row r="35" spans="1:14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  <c r="N35" s="37"/>
    </row>
    <row r="36" spans="1:14" ht="30" customHeight="1">
      <c r="A36" s="43"/>
    </row>
    <row r="37" spans="1:14" ht="30" customHeight="1">
      <c r="A37" s="44"/>
    </row>
  </sheetData>
  <mergeCells count="13">
    <mergeCell ref="J2:K2"/>
    <mergeCell ref="B35:K35"/>
    <mergeCell ref="B27:K27"/>
    <mergeCell ref="B28:K28"/>
    <mergeCell ref="B29:K29"/>
    <mergeCell ref="B30:K30"/>
    <mergeCell ref="B31:K31"/>
    <mergeCell ref="B5:K5"/>
    <mergeCell ref="B6:K6"/>
    <mergeCell ref="B8:B9"/>
    <mergeCell ref="D8:K8"/>
    <mergeCell ref="C8:C9"/>
    <mergeCell ref="B25:C25"/>
  </mergeCells>
  <phoneticPr fontId="0" type="noConversion"/>
  <hyperlinks>
    <hyperlink ref="B35" location="Índice!A1" display="Volver al índice"/>
    <hyperlink ref="K33" location="'10.d'!A1" display="Siguiente   "/>
    <hyperlink ref="B33" location="'10.b'!A1" display="  Atrás "/>
  </hyperlinks>
  <pageMargins left="0.70000000000000007" right="0.70000000000000007" top="1.54" bottom="0.75000000000000011" header="0.30000000000000004" footer="0.30000000000000004"/>
  <pageSetup paperSize="9" scale="6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65"/>
  <sheetViews>
    <sheetView showGridLines="0" showZeros="0" workbookViewId="0"/>
  </sheetViews>
  <sheetFormatPr baseColWidth="10" defaultColWidth="14.83203125" defaultRowHeight="30" customHeight="1" x14ac:dyDescent="0"/>
  <cols>
    <col min="1" max="1" width="12.83203125" style="104" customWidth="1"/>
    <col min="2" max="2" width="32.5" style="104" customWidth="1"/>
    <col min="3" max="3" width="19" style="104" customWidth="1"/>
    <col min="4" max="8" width="14.83203125" style="104"/>
    <col min="9" max="9" width="22.33203125" style="104" customWidth="1"/>
    <col min="10" max="10" width="23.33203125" style="104" customWidth="1"/>
    <col min="11" max="11" width="21.6640625" style="104" customWidth="1"/>
    <col min="12" max="16384" width="14.83203125" style="104"/>
  </cols>
  <sheetData>
    <row r="1" spans="2:28" s="37" customFormat="1" ht="30.75" customHeight="1"/>
    <row r="2" spans="2:28" s="37" customFormat="1" ht="62" customHeight="1">
      <c r="D2" s="38"/>
      <c r="F2" s="39"/>
      <c r="G2" s="38"/>
      <c r="J2" s="328" t="s">
        <v>314</v>
      </c>
      <c r="K2" s="328"/>
      <c r="N2" s="40"/>
    </row>
    <row r="3" spans="2:28" s="37" customFormat="1" ht="30.75" customHeight="1">
      <c r="C3" s="41"/>
      <c r="D3" s="41"/>
      <c r="E3" s="41"/>
      <c r="J3" s="42"/>
      <c r="K3" s="42"/>
      <c r="L3" s="42"/>
      <c r="M3" s="42"/>
    </row>
    <row r="4" spans="2:28" s="13" customFormat="1" ht="30" customHeight="1"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</row>
    <row r="5" spans="2:28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3"/>
      <c r="S5" s="283"/>
      <c r="T5" s="282"/>
      <c r="U5" s="282"/>
      <c r="V5" s="282"/>
      <c r="W5" s="282"/>
      <c r="X5" s="282"/>
      <c r="Y5" s="284"/>
      <c r="Z5" s="284"/>
      <c r="AA5" s="284"/>
    </row>
    <row r="6" spans="2:28" s="288" customFormat="1" ht="30" customHeight="1">
      <c r="B6" s="378" t="s">
        <v>283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86"/>
      <c r="O6" s="286"/>
      <c r="P6" s="286"/>
      <c r="Q6" s="286"/>
      <c r="R6" s="283"/>
      <c r="S6" s="283"/>
      <c r="T6" s="286"/>
      <c r="U6" s="286"/>
      <c r="V6" s="286"/>
      <c r="W6" s="286"/>
      <c r="X6" s="286"/>
      <c r="Y6" s="287"/>
      <c r="Z6" s="287"/>
      <c r="AA6" s="287"/>
      <c r="AB6" s="287"/>
    </row>
    <row r="7" spans="2:28" ht="30" customHeight="1">
      <c r="B7" s="114"/>
    </row>
    <row r="8" spans="2:28" ht="30" customHeight="1">
      <c r="B8" s="373" t="s">
        <v>99</v>
      </c>
      <c r="C8" s="355" t="s">
        <v>109</v>
      </c>
      <c r="D8" s="373" t="s">
        <v>97</v>
      </c>
      <c r="E8" s="373"/>
      <c r="F8" s="373"/>
      <c r="G8" s="373"/>
      <c r="H8" s="373"/>
      <c r="I8" s="373"/>
      <c r="J8" s="373"/>
      <c r="K8" s="373"/>
      <c r="L8" s="13"/>
    </row>
    <row r="9" spans="2:28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  <c r="L9" s="13"/>
    </row>
    <row r="10" spans="2:28" ht="30" customHeight="1">
      <c r="B10" s="80" t="s">
        <v>17</v>
      </c>
      <c r="C10" s="81" t="s">
        <v>110</v>
      </c>
      <c r="D10" s="106">
        <v>291</v>
      </c>
      <c r="E10" s="106">
        <v>60769.230769230766</v>
      </c>
      <c r="F10" s="106">
        <v>72750</v>
      </c>
      <c r="G10" s="106">
        <f>'7.a'!G10</f>
        <v>300</v>
      </c>
      <c r="H10" s="107">
        <f t="shared" ref="H10:H15" si="0">+E10/F10</f>
        <v>0.83531588686227853</v>
      </c>
      <c r="I10" s="106">
        <f t="shared" ref="I10:I15" si="1">+E10/D10</f>
        <v>208.82897171556965</v>
      </c>
      <c r="J10" s="106">
        <f t="shared" ref="J10:J15" si="2">+F10/D10</f>
        <v>250</v>
      </c>
      <c r="K10" s="108">
        <f t="shared" ref="K10:K15" si="3">+G10/D10</f>
        <v>1.0309278350515463</v>
      </c>
    </row>
    <row r="11" spans="2:28" ht="30" customHeight="1">
      <c r="B11" s="83" t="s">
        <v>5</v>
      </c>
      <c r="C11" s="34" t="s">
        <v>111</v>
      </c>
      <c r="D11" s="111">
        <v>4300</v>
      </c>
      <c r="E11" s="111">
        <v>695583</v>
      </c>
      <c r="F11" s="111">
        <v>805140</v>
      </c>
      <c r="G11" s="111">
        <f>'7.a'!G11</f>
        <v>5375</v>
      </c>
      <c r="H11" s="112">
        <f t="shared" si="0"/>
        <v>0.86392801251956186</v>
      </c>
      <c r="I11" s="111">
        <f t="shared" si="1"/>
        <v>161.76348837209304</v>
      </c>
      <c r="J11" s="111">
        <f t="shared" si="2"/>
        <v>187.24186046511628</v>
      </c>
      <c r="K11" s="113">
        <f t="shared" si="3"/>
        <v>1.25</v>
      </c>
    </row>
    <row r="12" spans="2:28" ht="30" customHeight="1">
      <c r="B12" s="80" t="s">
        <v>18</v>
      </c>
      <c r="C12" s="81" t="s">
        <v>112</v>
      </c>
      <c r="D12" s="106">
        <v>496</v>
      </c>
      <c r="E12" s="106">
        <v>246995</v>
      </c>
      <c r="F12" s="106">
        <v>124000</v>
      </c>
      <c r="G12" s="106">
        <f>'7.a'!H12</f>
        <v>1657</v>
      </c>
      <c r="H12" s="107">
        <f t="shared" si="0"/>
        <v>1.9918951612903226</v>
      </c>
      <c r="I12" s="106">
        <f t="shared" si="1"/>
        <v>497.97379032258067</v>
      </c>
      <c r="J12" s="106">
        <f t="shared" si="2"/>
        <v>250</v>
      </c>
      <c r="K12" s="108">
        <f t="shared" si="3"/>
        <v>3.340725806451613</v>
      </c>
      <c r="M12" s="115"/>
    </row>
    <row r="13" spans="2:28" ht="30" customHeight="1">
      <c r="B13" s="83" t="s">
        <v>19</v>
      </c>
      <c r="C13" s="34" t="s">
        <v>113</v>
      </c>
      <c r="D13" s="111">
        <v>10541</v>
      </c>
      <c r="E13" s="111">
        <v>1162028.5649999999</v>
      </c>
      <c r="F13" s="111">
        <v>2381438</v>
      </c>
      <c r="G13" s="111">
        <f>'7.a'!G13</f>
        <v>21187.41</v>
      </c>
      <c r="H13" s="112">
        <f t="shared" si="0"/>
        <v>0.48795247451329826</v>
      </c>
      <c r="I13" s="111">
        <f>+E13/D13</f>
        <v>110.23893036713784</v>
      </c>
      <c r="J13" s="111">
        <f>+F13/D13</f>
        <v>225.92144957783893</v>
      </c>
      <c r="K13" s="113">
        <f t="shared" si="3"/>
        <v>2.0099999999999998</v>
      </c>
      <c r="M13" s="115"/>
    </row>
    <row r="14" spans="2:28" ht="30" customHeight="1">
      <c r="B14" s="80" t="s">
        <v>20</v>
      </c>
      <c r="C14" s="81" t="s">
        <v>7</v>
      </c>
      <c r="D14" s="106">
        <v>45996</v>
      </c>
      <c r="E14" s="106">
        <v>16226369</v>
      </c>
      <c r="F14" s="106">
        <v>11590992</v>
      </c>
      <c r="G14" s="106">
        <f>'7.a'!G14</f>
        <v>289990</v>
      </c>
      <c r="H14" s="107">
        <f t="shared" si="0"/>
        <v>1.3999120178842328</v>
      </c>
      <c r="I14" s="106">
        <f t="shared" si="1"/>
        <v>352.77782850682667</v>
      </c>
      <c r="J14" s="106">
        <f t="shared" si="2"/>
        <v>252</v>
      </c>
      <c r="K14" s="108">
        <f>+G14/D14</f>
        <v>6.3046786677102356</v>
      </c>
      <c r="M14" s="115"/>
    </row>
    <row r="15" spans="2:28" ht="30" customHeight="1">
      <c r="B15" s="83" t="s">
        <v>11</v>
      </c>
      <c r="C15" s="34" t="s">
        <v>110</v>
      </c>
      <c r="D15" s="111">
        <v>91</v>
      </c>
      <c r="E15" s="111">
        <v>20064.829776695595</v>
      </c>
      <c r="F15" s="111">
        <v>19843.217485965306</v>
      </c>
      <c r="G15" s="111">
        <f>'7.a'!G15</f>
        <v>448.07749999999999</v>
      </c>
      <c r="H15" s="112">
        <f t="shared" si="0"/>
        <v>1.0111681631714731</v>
      </c>
      <c r="I15" s="111">
        <f t="shared" si="1"/>
        <v>220.49263490874279</v>
      </c>
      <c r="J15" s="111">
        <f t="shared" si="2"/>
        <v>218.05733501060774</v>
      </c>
      <c r="K15" s="113">
        <f t="shared" si="3"/>
        <v>4.9239285714285712</v>
      </c>
      <c r="M15" s="115"/>
    </row>
    <row r="16" spans="2:28" ht="30" customHeight="1">
      <c r="B16" s="80" t="s">
        <v>21</v>
      </c>
      <c r="C16" s="81" t="s">
        <v>7</v>
      </c>
      <c r="D16" s="106">
        <v>0</v>
      </c>
      <c r="E16" s="106">
        <v>0</v>
      </c>
      <c r="F16" s="106">
        <v>0</v>
      </c>
      <c r="G16" s="106">
        <f>'7.a'!G16</f>
        <v>0</v>
      </c>
      <c r="H16" s="107"/>
      <c r="I16" s="106"/>
      <c r="J16" s="106"/>
      <c r="K16" s="108"/>
      <c r="M16" s="115"/>
    </row>
    <row r="17" spans="2:16" ht="30" customHeight="1">
      <c r="B17" s="83" t="s">
        <v>9</v>
      </c>
      <c r="C17" s="34" t="s">
        <v>7</v>
      </c>
      <c r="D17" s="111">
        <v>0</v>
      </c>
      <c r="E17" s="111">
        <v>0</v>
      </c>
      <c r="F17" s="111">
        <v>0</v>
      </c>
      <c r="G17" s="111">
        <f>'7.a'!G17</f>
        <v>0</v>
      </c>
      <c r="H17" s="112"/>
      <c r="I17" s="111"/>
      <c r="J17" s="111"/>
      <c r="K17" s="113"/>
      <c r="M17" s="115"/>
    </row>
    <row r="18" spans="2:16" ht="30" customHeight="1">
      <c r="B18" s="80" t="s">
        <v>22</v>
      </c>
      <c r="C18" s="81" t="s">
        <v>114</v>
      </c>
      <c r="D18" s="106">
        <v>7990</v>
      </c>
      <c r="E18" s="106">
        <v>3072000</v>
      </c>
      <c r="F18" s="106">
        <v>1997450</v>
      </c>
      <c r="G18" s="106">
        <f>'7.a'!G18</f>
        <v>9587.76</v>
      </c>
      <c r="H18" s="107">
        <f>+E18/F18</f>
        <v>1.5379609001476884</v>
      </c>
      <c r="I18" s="106">
        <f>+E18/D18</f>
        <v>384.48060075093866</v>
      </c>
      <c r="J18" s="106">
        <f>+F18/D18</f>
        <v>249.99374217772214</v>
      </c>
      <c r="K18" s="108">
        <f>+G18/D18</f>
        <v>1.1999699624530664</v>
      </c>
      <c r="M18" s="115"/>
    </row>
    <row r="19" spans="2:16" ht="30" customHeight="1">
      <c r="B19" s="83" t="s">
        <v>23</v>
      </c>
      <c r="C19" s="34" t="s">
        <v>115</v>
      </c>
      <c r="D19" s="111">
        <v>43</v>
      </c>
      <c r="E19" s="111">
        <v>52000</v>
      </c>
      <c r="F19" s="111">
        <v>9393.5161891891876</v>
      </c>
      <c r="G19" s="111">
        <f>'7.a'!G19</f>
        <v>184</v>
      </c>
      <c r="H19" s="112">
        <f>+E19/F19</f>
        <v>5.5357332603360785</v>
      </c>
      <c r="I19" s="111">
        <f>+E19/D19</f>
        <v>1209.3023255813953</v>
      </c>
      <c r="J19" s="111">
        <f>+F19/D19</f>
        <v>218.45386486486484</v>
      </c>
      <c r="K19" s="113">
        <f>+G19/D19</f>
        <v>4.2790697674418601</v>
      </c>
      <c r="M19" s="115"/>
    </row>
    <row r="20" spans="2:16" ht="30" customHeight="1">
      <c r="B20" s="80" t="s">
        <v>24</v>
      </c>
      <c r="C20" s="81" t="s">
        <v>110</v>
      </c>
      <c r="D20" s="106">
        <v>403</v>
      </c>
      <c r="E20" s="106">
        <v>56000</v>
      </c>
      <c r="F20" s="106">
        <v>100750</v>
      </c>
      <c r="G20" s="106">
        <f>'7.a'!G20</f>
        <v>806</v>
      </c>
      <c r="H20" s="107">
        <f>+E20/F20</f>
        <v>0.55583126550868489</v>
      </c>
      <c r="I20" s="106">
        <f>+E20/D20</f>
        <v>138.95781637717121</v>
      </c>
      <c r="J20" s="106">
        <f>+F20/D20</f>
        <v>250</v>
      </c>
      <c r="K20" s="108">
        <f>+G20/D20</f>
        <v>2</v>
      </c>
      <c r="M20" s="115"/>
    </row>
    <row r="21" spans="2:16" ht="30" customHeight="1">
      <c r="B21" s="83" t="s">
        <v>25</v>
      </c>
      <c r="C21" s="34" t="s">
        <v>110</v>
      </c>
      <c r="D21" s="111">
        <v>1353</v>
      </c>
      <c r="E21" s="111">
        <v>291014.75780566089</v>
      </c>
      <c r="F21" s="111">
        <v>297000</v>
      </c>
      <c r="G21" s="111">
        <f>'7.a'!G21</f>
        <v>2706</v>
      </c>
      <c r="H21" s="112">
        <f>+E21/F21</f>
        <v>0.97984766937932954</v>
      </c>
      <c r="I21" s="111">
        <f>+E21/D21</f>
        <v>215.08851279058456</v>
      </c>
      <c r="J21" s="111">
        <f>+F21/D21</f>
        <v>219.51219512195121</v>
      </c>
      <c r="K21" s="113">
        <f>+G21/D21</f>
        <v>2</v>
      </c>
      <c r="M21" s="115"/>
    </row>
    <row r="22" spans="2:16" ht="30" customHeight="1">
      <c r="B22" s="80" t="s">
        <v>26</v>
      </c>
      <c r="C22" s="81" t="s">
        <v>116</v>
      </c>
      <c r="D22" s="106">
        <v>0</v>
      </c>
      <c r="E22" s="106">
        <v>0</v>
      </c>
      <c r="F22" s="106">
        <v>0</v>
      </c>
      <c r="G22" s="106">
        <f>'7.a'!G22</f>
        <v>0</v>
      </c>
      <c r="H22" s="107"/>
      <c r="I22" s="106"/>
      <c r="J22" s="106"/>
      <c r="K22" s="108"/>
      <c r="M22" s="115"/>
    </row>
    <row r="23" spans="2:16" ht="30" customHeight="1">
      <c r="B23" s="83" t="s">
        <v>13</v>
      </c>
      <c r="C23" s="34" t="s">
        <v>117</v>
      </c>
      <c r="D23" s="111">
        <v>0</v>
      </c>
      <c r="E23" s="111">
        <v>0</v>
      </c>
      <c r="F23" s="111">
        <v>0</v>
      </c>
      <c r="G23" s="111">
        <f>'7.a'!G23</f>
        <v>0</v>
      </c>
      <c r="H23" s="112"/>
      <c r="I23" s="111"/>
      <c r="J23" s="111"/>
      <c r="K23" s="113"/>
      <c r="M23" s="115"/>
    </row>
    <row r="24" spans="2:16" ht="30" customHeight="1">
      <c r="B24" s="80" t="s">
        <v>27</v>
      </c>
      <c r="C24" s="81" t="s">
        <v>110</v>
      </c>
      <c r="D24" s="106">
        <v>7569</v>
      </c>
      <c r="E24" s="106">
        <v>2118117.9024215573</v>
      </c>
      <c r="F24" s="106">
        <v>1969934.2155676773</v>
      </c>
      <c r="G24" s="106">
        <f>'7.a'!G24</f>
        <v>39649.157783132527</v>
      </c>
      <c r="H24" s="107">
        <f>+E24/F24</f>
        <v>1.0752226575297987</v>
      </c>
      <c r="I24" s="106">
        <f>+E24/D24</f>
        <v>279.84118145350209</v>
      </c>
      <c r="J24" s="106">
        <f>+F24/D24</f>
        <v>260.26347147148596</v>
      </c>
      <c r="K24" s="108">
        <f>+G24/D24</f>
        <v>5.2383614457831325</v>
      </c>
      <c r="M24" s="115"/>
    </row>
    <row r="25" spans="2:16" ht="30" customHeight="1">
      <c r="B25" s="371" t="s">
        <v>68</v>
      </c>
      <c r="C25" s="371"/>
      <c r="D25" s="247">
        <f>SUM(D10:D23)</f>
        <v>71504</v>
      </c>
      <c r="E25" s="247">
        <f>SUM(E10:E23)</f>
        <v>21882824.383351587</v>
      </c>
      <c r="F25" s="247">
        <f>SUM(F10:F23)</f>
        <v>17398756.733675152</v>
      </c>
      <c r="G25" s="247">
        <f>SUM(G10:G23)</f>
        <v>332241.2475</v>
      </c>
      <c r="H25" s="248">
        <f>+E25/F25</f>
        <v>1.2577234522164196</v>
      </c>
      <c r="I25" s="247">
        <f>+E25/D25</f>
        <v>306.03636696340885</v>
      </c>
      <c r="J25" s="247">
        <f>+F25/D25</f>
        <v>243.32564239308502</v>
      </c>
      <c r="K25" s="249">
        <f>+G25/D25</f>
        <v>4.6464707918438126</v>
      </c>
      <c r="M25" s="115"/>
    </row>
    <row r="26" spans="2:16" s="13" customFormat="1" ht="30" customHeight="1">
      <c r="C26" s="116"/>
      <c r="D26" s="116"/>
      <c r="E26" s="116"/>
      <c r="F26" s="116"/>
      <c r="G26" s="116"/>
      <c r="H26" s="116"/>
      <c r="I26" s="116"/>
      <c r="J26" s="116"/>
      <c r="K26" s="116"/>
      <c r="L26" s="104"/>
      <c r="M26" s="104"/>
      <c r="N26" s="104"/>
      <c r="O26" s="104"/>
      <c r="P26" s="104"/>
    </row>
    <row r="27" spans="2:16" s="105" customFormat="1" ht="25" customHeight="1">
      <c r="B27" s="376" t="s">
        <v>139</v>
      </c>
      <c r="C27" s="376"/>
      <c r="D27" s="376"/>
      <c r="E27" s="376"/>
      <c r="F27" s="376"/>
      <c r="G27" s="376"/>
      <c r="H27" s="376"/>
      <c r="I27" s="376"/>
      <c r="J27" s="376"/>
      <c r="K27" s="376"/>
      <c r="L27" s="102"/>
      <c r="M27" s="102"/>
      <c r="N27" s="102"/>
      <c r="O27" s="102"/>
      <c r="P27" s="102"/>
    </row>
    <row r="28" spans="2:16" s="102" customFormat="1" ht="25" customHeight="1">
      <c r="B28" s="374" t="s">
        <v>243</v>
      </c>
      <c r="C28" s="374"/>
      <c r="D28" s="374"/>
      <c r="E28" s="374"/>
      <c r="F28" s="374"/>
      <c r="G28" s="374"/>
      <c r="H28" s="374"/>
      <c r="I28" s="374"/>
      <c r="J28" s="374"/>
      <c r="K28" s="374"/>
      <c r="L28" s="96"/>
      <c r="M28" s="96"/>
    </row>
    <row r="29" spans="2:16" s="102" customFormat="1" ht="25" customHeight="1">
      <c r="B29" s="374" t="s">
        <v>244</v>
      </c>
      <c r="C29" s="374"/>
      <c r="D29" s="374"/>
      <c r="E29" s="374"/>
      <c r="F29" s="374"/>
      <c r="G29" s="374"/>
      <c r="H29" s="374"/>
      <c r="I29" s="374"/>
      <c r="J29" s="374"/>
      <c r="K29" s="374"/>
      <c r="L29" s="96"/>
      <c r="M29" s="96"/>
    </row>
    <row r="30" spans="2:16" s="102" customFormat="1" ht="25" customHeight="1">
      <c r="B30" s="374" t="s">
        <v>245</v>
      </c>
      <c r="C30" s="374"/>
      <c r="D30" s="374"/>
      <c r="E30" s="374"/>
      <c r="F30" s="374"/>
      <c r="G30" s="374"/>
      <c r="H30" s="374"/>
      <c r="I30" s="374"/>
      <c r="J30" s="374"/>
      <c r="K30" s="374"/>
      <c r="L30" s="96"/>
      <c r="M30" s="96"/>
    </row>
    <row r="31" spans="2:16" s="102" customFormat="1" ht="25" customHeight="1">
      <c r="B31" s="374" t="s">
        <v>246</v>
      </c>
      <c r="C31" s="374"/>
      <c r="D31" s="374"/>
      <c r="E31" s="374"/>
      <c r="F31" s="374"/>
      <c r="G31" s="374"/>
      <c r="H31" s="374"/>
      <c r="I31" s="374"/>
      <c r="J31" s="374"/>
      <c r="K31" s="374"/>
      <c r="L31" s="96"/>
      <c r="M31" s="96"/>
    </row>
    <row r="32" spans="2:16" s="102" customFormat="1" ht="25" customHeight="1">
      <c r="B32" s="377" t="s">
        <v>266</v>
      </c>
      <c r="C32" s="377"/>
      <c r="D32" s="377"/>
      <c r="E32" s="377"/>
      <c r="F32" s="377"/>
      <c r="G32" s="377"/>
      <c r="H32" s="377"/>
      <c r="I32" s="377"/>
      <c r="J32" s="377"/>
      <c r="K32" s="377"/>
      <c r="L32" s="96"/>
      <c r="M32" s="96"/>
    </row>
    <row r="33" spans="1:13" ht="30" customHeight="1">
      <c r="A33" s="117"/>
      <c r="C33" s="118"/>
      <c r="D33" s="118"/>
      <c r="E33" s="118"/>
      <c r="F33" s="118"/>
      <c r="G33" s="118"/>
      <c r="H33" s="118"/>
      <c r="I33" s="118"/>
      <c r="J33" s="118"/>
      <c r="K33" s="118"/>
      <c r="L33" s="15"/>
      <c r="M33" s="15"/>
    </row>
    <row r="34" spans="1:13" s="290" customFormat="1" ht="30.75" customHeight="1">
      <c r="B34" s="289" t="s">
        <v>260</v>
      </c>
      <c r="C34" s="289"/>
      <c r="D34" s="289"/>
      <c r="E34" s="289"/>
      <c r="F34" s="289"/>
      <c r="G34" s="289"/>
      <c r="K34" s="289" t="s">
        <v>273</v>
      </c>
      <c r="L34" s="289"/>
    </row>
    <row r="35" spans="1:13" s="16" customFormat="1" ht="31" customHeight="1">
      <c r="B35" s="237"/>
    </row>
    <row r="36" spans="1:13" s="16" customFormat="1" ht="50" customHeight="1">
      <c r="B36" s="335" t="s">
        <v>126</v>
      </c>
      <c r="C36" s="335"/>
      <c r="D36" s="335"/>
      <c r="E36" s="335"/>
      <c r="F36" s="335"/>
      <c r="G36" s="335"/>
      <c r="H36" s="335"/>
      <c r="I36" s="335"/>
      <c r="J36" s="335"/>
      <c r="K36" s="335"/>
      <c r="L36" s="268"/>
      <c r="M36" s="268"/>
    </row>
    <row r="37" spans="1:13" ht="30" customHeight="1">
      <c r="A37" s="119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5"/>
      <c r="M37" s="15"/>
    </row>
    <row r="38" spans="1:13" ht="30" customHeight="1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5"/>
      <c r="M38" s="15"/>
    </row>
    <row r="39" spans="1:13" ht="30" customHeight="1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5"/>
      <c r="M39" s="15"/>
    </row>
    <row r="40" spans="1:13" ht="30" customHeight="1"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5"/>
      <c r="M40" s="15"/>
    </row>
    <row r="41" spans="1:13" ht="30" customHeight="1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5"/>
      <c r="M41" s="15"/>
    </row>
    <row r="42" spans="1:13" ht="30" customHeight="1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5"/>
      <c r="M42" s="15"/>
    </row>
    <row r="43" spans="1:13" ht="30" customHeight="1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5"/>
      <c r="M43" s="15"/>
    </row>
    <row r="44" spans="1:13" ht="30" customHeight="1"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5"/>
      <c r="M44" s="15"/>
    </row>
    <row r="45" spans="1:13" ht="30" customHeight="1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5"/>
      <c r="M45" s="15"/>
    </row>
    <row r="46" spans="1:13" ht="30" customHeight="1"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5"/>
      <c r="M46" s="15"/>
    </row>
    <row r="47" spans="1:13" ht="30" customHeight="1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5"/>
      <c r="M47" s="15"/>
    </row>
    <row r="48" spans="1:13" ht="30" customHeight="1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5"/>
      <c r="M48" s="15"/>
    </row>
    <row r="49" spans="2:13" ht="30" customHeight="1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5"/>
      <c r="M49" s="15"/>
    </row>
    <row r="50" spans="2:13" ht="30" customHeight="1"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spans="2:13" ht="30" customHeight="1"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  <row r="52" spans="2:13" ht="30" customHeight="1">
      <c r="B52" s="120"/>
      <c r="C52" s="120"/>
      <c r="D52" s="120"/>
      <c r="E52" s="120"/>
      <c r="F52" s="120"/>
      <c r="G52" s="120"/>
      <c r="H52" s="120"/>
      <c r="I52" s="120"/>
      <c r="J52" s="120"/>
      <c r="K52" s="120"/>
    </row>
    <row r="53" spans="2:13" ht="30" customHeight="1">
      <c r="B53" s="120"/>
      <c r="C53" s="120"/>
      <c r="D53" s="120"/>
      <c r="E53" s="120"/>
      <c r="F53" s="120"/>
      <c r="G53" s="120"/>
      <c r="H53" s="120"/>
      <c r="I53" s="120"/>
      <c r="J53" s="120"/>
      <c r="K53" s="120"/>
    </row>
    <row r="54" spans="2:13" ht="30" customHeight="1">
      <c r="B54" s="120"/>
      <c r="C54" s="120"/>
      <c r="D54" s="120"/>
      <c r="E54" s="120"/>
      <c r="F54" s="120"/>
      <c r="G54" s="120"/>
      <c r="H54" s="120"/>
      <c r="I54" s="120"/>
      <c r="J54" s="120"/>
      <c r="K54" s="120"/>
    </row>
    <row r="55" spans="2:13" ht="30" customHeight="1">
      <c r="B55" s="120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2:13" ht="30" customHeight="1">
      <c r="B56" s="120"/>
      <c r="C56" s="120"/>
      <c r="D56" s="120"/>
      <c r="E56" s="120"/>
      <c r="F56" s="120"/>
      <c r="G56" s="120"/>
      <c r="H56" s="120"/>
      <c r="I56" s="120"/>
      <c r="J56" s="120"/>
      <c r="K56" s="120"/>
    </row>
    <row r="57" spans="2:13" ht="30" customHeight="1">
      <c r="B57" s="120"/>
      <c r="C57" s="120"/>
      <c r="D57" s="120"/>
      <c r="E57" s="120"/>
      <c r="F57" s="120"/>
      <c r="G57" s="120"/>
      <c r="H57" s="120"/>
      <c r="I57" s="120"/>
      <c r="J57" s="120"/>
      <c r="K57" s="120"/>
    </row>
    <row r="58" spans="2:13" ht="30" customHeight="1">
      <c r="B58" s="120"/>
      <c r="C58" s="120"/>
      <c r="D58" s="120"/>
      <c r="E58" s="120"/>
      <c r="F58" s="120"/>
      <c r="G58" s="120"/>
      <c r="H58" s="120"/>
      <c r="I58" s="120"/>
      <c r="J58" s="120"/>
      <c r="K58" s="120"/>
    </row>
    <row r="59" spans="2:13" ht="30" customHeight="1">
      <c r="B59" s="120"/>
      <c r="C59" s="120"/>
      <c r="D59" s="120"/>
      <c r="E59" s="120"/>
      <c r="F59" s="120"/>
      <c r="G59" s="120"/>
      <c r="H59" s="120"/>
      <c r="I59" s="120"/>
      <c r="J59" s="120"/>
      <c r="K59" s="120"/>
    </row>
    <row r="60" spans="2:13" ht="30" customHeight="1">
      <c r="B60" s="120"/>
      <c r="C60" s="120"/>
      <c r="D60" s="120"/>
      <c r="E60" s="120"/>
      <c r="F60" s="120"/>
      <c r="G60" s="120"/>
      <c r="H60" s="120"/>
      <c r="I60" s="120"/>
      <c r="J60" s="120"/>
      <c r="K60" s="120"/>
    </row>
    <row r="61" spans="2:13" ht="30" customHeight="1">
      <c r="B61" s="120"/>
      <c r="C61" s="120"/>
      <c r="D61" s="120"/>
      <c r="E61" s="120"/>
      <c r="F61" s="120"/>
      <c r="G61" s="120"/>
      <c r="H61" s="120"/>
      <c r="I61" s="120"/>
      <c r="J61" s="120"/>
      <c r="K61" s="120"/>
    </row>
    <row r="62" spans="2:13" ht="30" customHeight="1">
      <c r="B62" s="120"/>
      <c r="C62" s="120"/>
      <c r="D62" s="120"/>
      <c r="E62" s="120"/>
      <c r="F62" s="120"/>
      <c r="G62" s="120"/>
      <c r="H62" s="120"/>
      <c r="I62" s="120"/>
      <c r="J62" s="120"/>
      <c r="K62" s="120"/>
    </row>
    <row r="63" spans="2:13" ht="30" customHeight="1">
      <c r="B63" s="120"/>
      <c r="C63" s="120"/>
      <c r="D63" s="120"/>
      <c r="E63" s="120"/>
      <c r="F63" s="120"/>
      <c r="G63" s="120"/>
      <c r="H63" s="120"/>
      <c r="I63" s="120"/>
      <c r="J63" s="120"/>
      <c r="K63" s="120"/>
    </row>
    <row r="64" spans="2:13" ht="30" customHeight="1">
      <c r="B64" s="120"/>
      <c r="C64" s="120"/>
      <c r="D64" s="120"/>
      <c r="E64" s="120"/>
      <c r="F64" s="120"/>
      <c r="G64" s="120"/>
      <c r="H64" s="120"/>
      <c r="I64" s="120"/>
      <c r="J64" s="120"/>
      <c r="K64" s="120"/>
    </row>
    <row r="65" spans="2:11" ht="30" customHeight="1">
      <c r="B65" s="120"/>
      <c r="C65" s="120"/>
      <c r="D65" s="120"/>
      <c r="E65" s="120"/>
      <c r="F65" s="120"/>
      <c r="G65" s="120"/>
      <c r="H65" s="120"/>
      <c r="I65" s="120"/>
      <c r="J65" s="120"/>
      <c r="K65" s="120"/>
    </row>
  </sheetData>
  <mergeCells count="14">
    <mergeCell ref="J2:K2"/>
    <mergeCell ref="B36:K36"/>
    <mergeCell ref="B27:K27"/>
    <mergeCell ref="B28:K28"/>
    <mergeCell ref="B29:K29"/>
    <mergeCell ref="B30:K30"/>
    <mergeCell ref="B31:K31"/>
    <mergeCell ref="B32:K32"/>
    <mergeCell ref="B5:K5"/>
    <mergeCell ref="B6:K6"/>
    <mergeCell ref="B25:C25"/>
    <mergeCell ref="C8:C9"/>
    <mergeCell ref="B8:B9"/>
    <mergeCell ref="D8:K8"/>
  </mergeCells>
  <phoneticPr fontId="0" type="noConversion"/>
  <hyperlinks>
    <hyperlink ref="B36" location="Índice!A1" display="Volver al índice"/>
    <hyperlink ref="K34" location="'10.e'!A1" display="Siguiente   "/>
    <hyperlink ref="B34" location="'10.c'!A1" display="  Atrás "/>
    <hyperlink ref="L34" location="'10.e'!A1" display="'10.e'!A1"/>
  </hyperlinks>
  <pageMargins left="0.70000000000000007" right="0.70000000000000007" top="1.54" bottom="0.75000000000000011" header="0.30000000000000004" footer="0.30000000000000004"/>
  <pageSetup paperSize="9" scale="55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67"/>
  <sheetViews>
    <sheetView showGridLines="0" showZeros="0" workbookViewId="0"/>
  </sheetViews>
  <sheetFormatPr baseColWidth="10" defaultColWidth="12.83203125" defaultRowHeight="30" customHeight="1" x14ac:dyDescent="0"/>
  <cols>
    <col min="1" max="1" width="12.83203125" style="104"/>
    <col min="2" max="2" width="25.83203125" style="104" customWidth="1"/>
    <col min="3" max="3" width="19.1640625" style="104" customWidth="1"/>
    <col min="4" max="6" width="12.83203125" style="104"/>
    <col min="7" max="7" width="19.5" style="104" customWidth="1"/>
    <col min="8" max="8" width="19.83203125" style="104" customWidth="1"/>
    <col min="9" max="10" width="23.33203125" style="104" customWidth="1"/>
    <col min="11" max="11" width="20.33203125" style="104" customWidth="1"/>
    <col min="12" max="16384" width="12.83203125" style="104"/>
  </cols>
  <sheetData>
    <row r="1" spans="1:29" s="37" customFormat="1" ht="30.75" customHeight="1"/>
    <row r="2" spans="1:29" s="37" customFormat="1" ht="62" customHeight="1">
      <c r="D2" s="38"/>
      <c r="F2" s="39"/>
      <c r="G2" s="38"/>
      <c r="J2" s="328" t="s">
        <v>314</v>
      </c>
      <c r="K2" s="328"/>
      <c r="N2" s="40"/>
    </row>
    <row r="3" spans="1:29" s="37" customFormat="1" ht="30.75" customHeight="1">
      <c r="C3" s="41"/>
      <c r="D3" s="41"/>
      <c r="E3" s="41"/>
      <c r="J3" s="42"/>
      <c r="K3" s="42"/>
      <c r="L3" s="42"/>
      <c r="M3" s="42"/>
    </row>
    <row r="4" spans="1:29" s="13" customFormat="1" ht="30" customHeight="1">
      <c r="E4" s="14"/>
      <c r="F4" s="14"/>
      <c r="G4" s="14"/>
      <c r="H4" s="14"/>
      <c r="I4" s="14"/>
      <c r="J4" s="14"/>
      <c r="K4" s="14"/>
      <c r="L4" s="14"/>
      <c r="M4" s="14"/>
      <c r="N4" s="15"/>
      <c r="O4" s="15"/>
    </row>
    <row r="5" spans="1:29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3"/>
      <c r="T5" s="283"/>
      <c r="U5" s="282"/>
      <c r="V5" s="282"/>
      <c r="W5" s="282"/>
      <c r="X5" s="282"/>
      <c r="Y5" s="282"/>
      <c r="Z5" s="284"/>
      <c r="AA5" s="284"/>
      <c r="AB5" s="284"/>
    </row>
    <row r="6" spans="1:29" s="288" customFormat="1" ht="30" customHeight="1">
      <c r="B6" s="378" t="s">
        <v>282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91"/>
      <c r="O6" s="286"/>
      <c r="P6" s="286"/>
      <c r="Q6" s="286"/>
      <c r="R6" s="286"/>
      <c r="S6" s="283"/>
      <c r="T6" s="283"/>
      <c r="U6" s="286"/>
      <c r="V6" s="286"/>
      <c r="W6" s="286"/>
      <c r="X6" s="286"/>
      <c r="Y6" s="286"/>
      <c r="Z6" s="287"/>
      <c r="AA6" s="287"/>
      <c r="AB6" s="287"/>
      <c r="AC6" s="287"/>
    </row>
    <row r="7" spans="1:29" ht="30" customHeight="1">
      <c r="A7" s="102"/>
      <c r="B7" s="103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29" ht="30" customHeight="1">
      <c r="A8" s="102"/>
      <c r="B8" s="373" t="s">
        <v>99</v>
      </c>
      <c r="C8" s="355" t="s">
        <v>109</v>
      </c>
      <c r="D8" s="373" t="s">
        <v>138</v>
      </c>
      <c r="E8" s="373"/>
      <c r="F8" s="373"/>
      <c r="G8" s="373"/>
      <c r="H8" s="373"/>
      <c r="I8" s="373"/>
      <c r="J8" s="373"/>
      <c r="K8" s="373"/>
      <c r="L8" s="105"/>
      <c r="M8" s="102"/>
      <c r="N8" s="102"/>
    </row>
    <row r="9" spans="1:29" ht="30" customHeight="1">
      <c r="A9" s="102"/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  <c r="L9" s="105"/>
      <c r="M9" s="102"/>
      <c r="N9" s="102"/>
    </row>
    <row r="10" spans="1:29" ht="30" customHeight="1">
      <c r="A10" s="102"/>
      <c r="B10" s="80" t="s">
        <v>17</v>
      </c>
      <c r="C10" s="81" t="s">
        <v>110</v>
      </c>
      <c r="D10" s="106">
        <v>6495</v>
      </c>
      <c r="E10" s="106">
        <v>2728566.6770289256</v>
      </c>
      <c r="F10" s="106">
        <v>1546541.5861260158</v>
      </c>
      <c r="G10" s="106">
        <f>'7.a'!I10</f>
        <v>34234</v>
      </c>
      <c r="H10" s="107">
        <f>+E10/F10</f>
        <v>1.7643021704083655</v>
      </c>
      <c r="I10" s="106">
        <f>+E10/D10</f>
        <v>420.10264465418408</v>
      </c>
      <c r="J10" s="106">
        <f>+F10/D10</f>
        <v>238.1126383565844</v>
      </c>
      <c r="K10" s="108">
        <f>+G10/D10</f>
        <v>5.2708237105465745</v>
      </c>
      <c r="L10" s="102"/>
      <c r="M10" s="102"/>
      <c r="N10" s="102"/>
    </row>
    <row r="11" spans="1:29" ht="30" customHeight="1">
      <c r="A11" s="102"/>
      <c r="B11" s="83" t="s">
        <v>5</v>
      </c>
      <c r="C11" s="34" t="s">
        <v>111</v>
      </c>
      <c r="D11" s="111">
        <v>10244.752500000001</v>
      </c>
      <c r="E11" s="111">
        <v>4080023</v>
      </c>
      <c r="F11" s="111">
        <v>1625134</v>
      </c>
      <c r="G11" s="111">
        <f>'7.a'!I11</f>
        <v>12687</v>
      </c>
      <c r="H11" s="112">
        <f t="shared" ref="H11:H25" si="0">+E11/F11</f>
        <v>2.5105763586264271</v>
      </c>
      <c r="I11" s="111">
        <f t="shared" ref="I11:I25" si="1">+E11/D11</f>
        <v>398.25491147785169</v>
      </c>
      <c r="J11" s="111">
        <f t="shared" ref="J11:J25" si="2">+F11/D11</f>
        <v>158.63086980383372</v>
      </c>
      <c r="K11" s="113">
        <f t="shared" ref="K11:K25" si="3">+G11/D11</f>
        <v>1.2383900928792568</v>
      </c>
      <c r="L11" s="102"/>
      <c r="M11" s="102"/>
      <c r="N11" s="102"/>
    </row>
    <row r="12" spans="1:29" ht="30" customHeight="1">
      <c r="A12" s="102"/>
      <c r="B12" s="80" t="s">
        <v>18</v>
      </c>
      <c r="C12" s="81" t="s">
        <v>112</v>
      </c>
      <c r="D12" s="106">
        <v>15585.2</v>
      </c>
      <c r="E12" s="106">
        <v>7986176.8399999999</v>
      </c>
      <c r="F12" s="106">
        <v>4289988</v>
      </c>
      <c r="G12" s="106">
        <f>'7.a'!I12</f>
        <v>52059</v>
      </c>
      <c r="H12" s="107">
        <f t="shared" si="0"/>
        <v>1.8615848902141452</v>
      </c>
      <c r="I12" s="106">
        <f t="shared" si="1"/>
        <v>512.4205553987116</v>
      </c>
      <c r="J12" s="106">
        <f t="shared" si="2"/>
        <v>275.26037522778017</v>
      </c>
      <c r="K12" s="108">
        <f t="shared" si="3"/>
        <v>3.340284372353258</v>
      </c>
      <c r="L12" s="102"/>
      <c r="M12" s="109"/>
      <c r="N12" s="102"/>
    </row>
    <row r="13" spans="1:29" ht="30" customHeight="1">
      <c r="A13" s="102"/>
      <c r="B13" s="83" t="s">
        <v>19</v>
      </c>
      <c r="C13" s="34" t="s">
        <v>113</v>
      </c>
      <c r="D13" s="111">
        <v>1220</v>
      </c>
      <c r="E13" s="111">
        <v>493301.85450000002</v>
      </c>
      <c r="F13" s="111">
        <v>270737.66789406439</v>
      </c>
      <c r="G13" s="111">
        <f>'7.a'!I13</f>
        <v>2440</v>
      </c>
      <c r="H13" s="112">
        <f t="shared" si="0"/>
        <v>1.8220658334584667</v>
      </c>
      <c r="I13" s="111">
        <f t="shared" si="1"/>
        <v>404.3457823770492</v>
      </c>
      <c r="J13" s="111">
        <f t="shared" si="2"/>
        <v>221.91612122464295</v>
      </c>
      <c r="K13" s="113">
        <f t="shared" si="3"/>
        <v>2</v>
      </c>
      <c r="L13" s="102"/>
      <c r="M13" s="109"/>
      <c r="N13" s="102"/>
    </row>
    <row r="14" spans="1:29" ht="30" customHeight="1">
      <c r="A14" s="102"/>
      <c r="B14" s="80" t="s">
        <v>20</v>
      </c>
      <c r="C14" s="81" t="s">
        <v>7</v>
      </c>
      <c r="D14" s="106">
        <v>8863</v>
      </c>
      <c r="E14" s="106">
        <v>4063130.5655</v>
      </c>
      <c r="F14" s="106">
        <v>1239227</v>
      </c>
      <c r="G14" s="106">
        <f>'7.a'!I14</f>
        <v>55800</v>
      </c>
      <c r="H14" s="107">
        <f t="shared" si="0"/>
        <v>3.2787621359928405</v>
      </c>
      <c r="I14" s="106">
        <f t="shared" si="1"/>
        <v>458.43738750987251</v>
      </c>
      <c r="J14" s="106">
        <f t="shared" si="2"/>
        <v>139.82026401895521</v>
      </c>
      <c r="K14" s="108">
        <f t="shared" si="3"/>
        <v>6.2958366241678894</v>
      </c>
      <c r="L14" s="102"/>
      <c r="M14" s="109"/>
      <c r="N14" s="102"/>
    </row>
    <row r="15" spans="1:29" ht="30" customHeight="1">
      <c r="A15" s="102"/>
      <c r="B15" s="83" t="s">
        <v>11</v>
      </c>
      <c r="C15" s="34" t="s">
        <v>110</v>
      </c>
      <c r="D15" s="111">
        <v>2144</v>
      </c>
      <c r="E15" s="111">
        <v>827288.36617760302</v>
      </c>
      <c r="F15" s="111">
        <v>525954.29204558593</v>
      </c>
      <c r="G15" s="111">
        <f>'7.a'!I15</f>
        <v>10556.902857142855</v>
      </c>
      <c r="H15" s="112">
        <f t="shared" si="0"/>
        <v>1.5729282538222915</v>
      </c>
      <c r="I15" s="111">
        <f t="shared" si="1"/>
        <v>385.86211109029989</v>
      </c>
      <c r="J15" s="111">
        <f t="shared" si="2"/>
        <v>245.31450188693373</v>
      </c>
      <c r="K15" s="113">
        <f t="shared" si="3"/>
        <v>4.9239285714285703</v>
      </c>
      <c r="L15" s="102"/>
      <c r="M15" s="109"/>
      <c r="N15" s="102"/>
    </row>
    <row r="16" spans="1:29" ht="30" customHeight="1">
      <c r="A16" s="102"/>
      <c r="B16" s="80" t="s">
        <v>21</v>
      </c>
      <c r="C16" s="81" t="s">
        <v>7</v>
      </c>
      <c r="D16" s="106">
        <v>4607</v>
      </c>
      <c r="E16" s="106">
        <v>2793111</v>
      </c>
      <c r="F16" s="106">
        <v>1195888.45</v>
      </c>
      <c r="G16" s="106">
        <f>'7.a'!I16</f>
        <v>14327</v>
      </c>
      <c r="H16" s="107">
        <f t="shared" si="0"/>
        <v>2.3355949294434613</v>
      </c>
      <c r="I16" s="106">
        <f t="shared" si="1"/>
        <v>606.27545040156281</v>
      </c>
      <c r="J16" s="106">
        <f t="shared" si="2"/>
        <v>259.58073583677015</v>
      </c>
      <c r="K16" s="108">
        <f t="shared" si="3"/>
        <v>3.1098328630345127</v>
      </c>
      <c r="L16" s="102"/>
      <c r="M16" s="109"/>
      <c r="N16" s="102"/>
    </row>
    <row r="17" spans="1:14" ht="30" customHeight="1">
      <c r="A17" s="102"/>
      <c r="B17" s="83" t="s">
        <v>9</v>
      </c>
      <c r="C17" s="34" t="s">
        <v>7</v>
      </c>
      <c r="D17" s="111">
        <v>1733</v>
      </c>
      <c r="E17" s="111">
        <v>737939.95</v>
      </c>
      <c r="F17" s="111">
        <v>325134.07692307694</v>
      </c>
      <c r="G17" s="111">
        <f>'7.a'!I17</f>
        <v>1906</v>
      </c>
      <c r="H17" s="112">
        <f t="shared" si="0"/>
        <v>2.2696481309604106</v>
      </c>
      <c r="I17" s="111">
        <f t="shared" si="1"/>
        <v>425.81647432198497</v>
      </c>
      <c r="J17" s="111">
        <f t="shared" si="2"/>
        <v>187.61343157707844</v>
      </c>
      <c r="K17" s="113">
        <f t="shared" si="3"/>
        <v>1.0998268897864973</v>
      </c>
      <c r="L17" s="102"/>
      <c r="M17" s="109"/>
      <c r="N17" s="102"/>
    </row>
    <row r="18" spans="1:14" ht="30" customHeight="1">
      <c r="A18" s="102"/>
      <c r="B18" s="80" t="s">
        <v>22</v>
      </c>
      <c r="C18" s="81" t="s">
        <v>114</v>
      </c>
      <c r="D18" s="106">
        <v>4337</v>
      </c>
      <c r="E18" s="106">
        <v>1661000</v>
      </c>
      <c r="F18" s="106">
        <v>1300530</v>
      </c>
      <c r="G18" s="106">
        <f>'7.a'!I18</f>
        <v>13011.6</v>
      </c>
      <c r="H18" s="107">
        <f t="shared" si="0"/>
        <v>1.2771716146494121</v>
      </c>
      <c r="I18" s="106">
        <f t="shared" si="1"/>
        <v>382.98362923679963</v>
      </c>
      <c r="J18" s="106">
        <f t="shared" si="2"/>
        <v>299.86857274613789</v>
      </c>
      <c r="K18" s="108">
        <f t="shared" si="3"/>
        <v>3.0001383444777496</v>
      </c>
      <c r="L18" s="102"/>
      <c r="M18" s="109"/>
      <c r="N18" s="102"/>
    </row>
    <row r="19" spans="1:14" ht="30" customHeight="1">
      <c r="A19" s="102"/>
      <c r="B19" s="83" t="s">
        <v>23</v>
      </c>
      <c r="C19" s="34" t="s">
        <v>115</v>
      </c>
      <c r="D19" s="111">
        <v>1435</v>
      </c>
      <c r="E19" s="111">
        <v>997314</v>
      </c>
      <c r="F19" s="111">
        <v>322842</v>
      </c>
      <c r="G19" s="111">
        <f>'7.a'!I19</f>
        <v>6122</v>
      </c>
      <c r="H19" s="112">
        <f t="shared" si="0"/>
        <v>3.0891705540171355</v>
      </c>
      <c r="I19" s="111">
        <f t="shared" si="1"/>
        <v>694.99233449477356</v>
      </c>
      <c r="J19" s="111">
        <f t="shared" si="2"/>
        <v>224.97700348432056</v>
      </c>
      <c r="K19" s="113">
        <f t="shared" si="3"/>
        <v>4.2662020905923344</v>
      </c>
      <c r="L19" s="102"/>
      <c r="M19" s="109"/>
      <c r="N19" s="102"/>
    </row>
    <row r="20" spans="1:14" ht="30" customHeight="1">
      <c r="A20" s="102"/>
      <c r="B20" s="80" t="s">
        <v>24</v>
      </c>
      <c r="C20" s="81" t="s">
        <v>110</v>
      </c>
      <c r="D20" s="106">
        <v>4876</v>
      </c>
      <c r="E20" s="106">
        <v>1954905.4893016312</v>
      </c>
      <c r="F20" s="106">
        <v>1019194.8061105256</v>
      </c>
      <c r="G20" s="106">
        <f>'7.a'!I20</f>
        <v>22179.47385229541</v>
      </c>
      <c r="H20" s="107">
        <f t="shared" si="0"/>
        <v>1.9180881589869812</v>
      </c>
      <c r="I20" s="106">
        <f t="shared" si="1"/>
        <v>400.92401339245924</v>
      </c>
      <c r="J20" s="106">
        <f t="shared" si="2"/>
        <v>209.02272479707253</v>
      </c>
      <c r="K20" s="108">
        <f t="shared" si="3"/>
        <v>4.5487025948103792</v>
      </c>
      <c r="L20" s="102"/>
      <c r="M20" s="109"/>
      <c r="N20" s="102"/>
    </row>
    <row r="21" spans="1:14" ht="30" customHeight="1">
      <c r="A21" s="102"/>
      <c r="B21" s="83" t="s">
        <v>25</v>
      </c>
      <c r="C21" s="34" t="s">
        <v>110</v>
      </c>
      <c r="D21" s="111">
        <v>14745</v>
      </c>
      <c r="E21" s="111">
        <v>6342960.2421943387</v>
      </c>
      <c r="F21" s="111">
        <v>4280000</v>
      </c>
      <c r="G21" s="111">
        <f>'7.a'!I21</f>
        <v>95000</v>
      </c>
      <c r="H21" s="112">
        <f t="shared" si="0"/>
        <v>1.4820000565874623</v>
      </c>
      <c r="I21" s="111">
        <f t="shared" si="1"/>
        <v>430.17702558116912</v>
      </c>
      <c r="J21" s="111">
        <f t="shared" si="2"/>
        <v>290.26788741946422</v>
      </c>
      <c r="K21" s="113">
        <f t="shared" si="3"/>
        <v>6.4428619871142763</v>
      </c>
      <c r="L21" s="102"/>
      <c r="M21" s="109"/>
      <c r="N21" s="102"/>
    </row>
    <row r="22" spans="1:14" ht="30" customHeight="1">
      <c r="A22" s="102"/>
      <c r="B22" s="80" t="s">
        <v>26</v>
      </c>
      <c r="C22" s="81" t="s">
        <v>116</v>
      </c>
      <c r="D22" s="106">
        <v>1197</v>
      </c>
      <c r="E22" s="106">
        <v>647202</v>
      </c>
      <c r="F22" s="106">
        <v>224078</v>
      </c>
      <c r="G22" s="106">
        <f>'7.a'!I22</f>
        <v>2550</v>
      </c>
      <c r="H22" s="107">
        <f t="shared" si="0"/>
        <v>2.8882888994011013</v>
      </c>
      <c r="I22" s="106">
        <f t="shared" si="1"/>
        <v>540.68671679197996</v>
      </c>
      <c r="J22" s="106">
        <f t="shared" si="2"/>
        <v>187.19966583124477</v>
      </c>
      <c r="K22" s="108">
        <f t="shared" si="3"/>
        <v>2.1303258145363411</v>
      </c>
      <c r="L22" s="102"/>
      <c r="M22" s="109"/>
      <c r="N22" s="102"/>
    </row>
    <row r="23" spans="1:14" ht="30" customHeight="1">
      <c r="A23" s="102"/>
      <c r="B23" s="83" t="s">
        <v>13</v>
      </c>
      <c r="C23" s="34" t="s">
        <v>117</v>
      </c>
      <c r="D23" s="111">
        <v>5444</v>
      </c>
      <c r="E23" s="111">
        <v>2875540.56</v>
      </c>
      <c r="F23" s="111">
        <v>1208111.3639469561</v>
      </c>
      <c r="G23" s="111">
        <f>'7.a'!I23</f>
        <v>11462</v>
      </c>
      <c r="H23" s="112">
        <f t="shared" si="0"/>
        <v>2.3801949437885224</v>
      </c>
      <c r="I23" s="111">
        <f t="shared" si="1"/>
        <v>528.20362968405584</v>
      </c>
      <c r="J23" s="111">
        <f t="shared" si="2"/>
        <v>221.91612122464292</v>
      </c>
      <c r="K23" s="113">
        <f t="shared" si="3"/>
        <v>2.1054371785451873</v>
      </c>
      <c r="L23" s="102"/>
      <c r="M23" s="109"/>
      <c r="N23" s="102"/>
    </row>
    <row r="24" spans="1:14" ht="30" customHeight="1">
      <c r="A24" s="102"/>
      <c r="B24" s="80" t="s">
        <v>27</v>
      </c>
      <c r="C24" s="81" t="s">
        <v>110</v>
      </c>
      <c r="D24" s="106">
        <v>12629</v>
      </c>
      <c r="E24" s="106">
        <v>6184699.9910084847</v>
      </c>
      <c r="F24" s="106">
        <v>3286867.3812133963</v>
      </c>
      <c r="G24" s="106">
        <f>'7.a'!I24</f>
        <v>66155.266698795182</v>
      </c>
      <c r="H24" s="107">
        <f t="shared" si="0"/>
        <v>1.8816396506771471</v>
      </c>
      <c r="I24" s="106">
        <f t="shared" si="1"/>
        <v>489.72206754362855</v>
      </c>
      <c r="J24" s="106">
        <f t="shared" si="2"/>
        <v>260.26347147148596</v>
      </c>
      <c r="K24" s="108">
        <f t="shared" si="3"/>
        <v>5.2383614457831325</v>
      </c>
      <c r="L24" s="102"/>
      <c r="M24" s="109"/>
      <c r="N24" s="102"/>
    </row>
    <row r="25" spans="1:14" ht="30" customHeight="1">
      <c r="A25" s="102"/>
      <c r="B25" s="371" t="s">
        <v>68</v>
      </c>
      <c r="C25" s="371"/>
      <c r="D25" s="247">
        <f>SUM(D10:D24)</f>
        <v>95554.952499999999</v>
      </c>
      <c r="E25" s="247">
        <f>SUM(E10:E24)</f>
        <v>44373160.535710983</v>
      </c>
      <c r="F25" s="247">
        <f>SUM(F10:F24)</f>
        <v>22660228.624259617</v>
      </c>
      <c r="G25" s="247">
        <f>SUM(G10:G24)</f>
        <v>400490.24340823345</v>
      </c>
      <c r="H25" s="248">
        <f t="shared" si="0"/>
        <v>1.9581956242138663</v>
      </c>
      <c r="I25" s="247">
        <f t="shared" si="1"/>
        <v>464.37321535700602</v>
      </c>
      <c r="J25" s="247">
        <f t="shared" si="2"/>
        <v>237.14342408636136</v>
      </c>
      <c r="K25" s="249">
        <f t="shared" si="3"/>
        <v>4.1912034167798202</v>
      </c>
      <c r="L25" s="102"/>
      <c r="M25" s="109"/>
      <c r="N25" s="102"/>
    </row>
    <row r="26" spans="1:14" s="13" customFormat="1" ht="30" customHeight="1">
      <c r="A26" s="105"/>
      <c r="C26" s="102"/>
      <c r="D26" s="110"/>
      <c r="E26" s="110"/>
      <c r="F26" s="110"/>
      <c r="G26" s="110"/>
      <c r="H26" s="110"/>
      <c r="I26" s="110"/>
      <c r="J26" s="110"/>
      <c r="K26" s="96"/>
      <c r="L26" s="96"/>
      <c r="M26" s="96"/>
      <c r="N26" s="96"/>
    </row>
    <row r="27" spans="1:14" s="105" customFormat="1" ht="25" customHeight="1">
      <c r="B27" s="374" t="s">
        <v>243</v>
      </c>
      <c r="C27" s="374"/>
      <c r="D27" s="374"/>
      <c r="E27" s="374"/>
      <c r="F27" s="374"/>
      <c r="G27" s="374"/>
      <c r="H27" s="374"/>
      <c r="I27" s="374"/>
      <c r="J27" s="374"/>
      <c r="K27" s="374"/>
      <c r="L27" s="96"/>
      <c r="M27" s="96"/>
      <c r="N27" s="96"/>
    </row>
    <row r="28" spans="1:14" s="102" customFormat="1" ht="25" customHeight="1">
      <c r="B28" s="374" t="s">
        <v>244</v>
      </c>
      <c r="C28" s="374"/>
      <c r="D28" s="374"/>
      <c r="E28" s="374"/>
      <c r="F28" s="374"/>
      <c r="G28" s="374"/>
      <c r="H28" s="374"/>
      <c r="I28" s="374"/>
      <c r="J28" s="374"/>
      <c r="K28" s="374"/>
      <c r="L28" s="96"/>
      <c r="M28" s="96"/>
      <c r="N28" s="96"/>
    </row>
    <row r="29" spans="1:14" s="102" customFormat="1" ht="25" customHeight="1">
      <c r="B29" s="374" t="s">
        <v>245</v>
      </c>
      <c r="C29" s="374"/>
      <c r="D29" s="374"/>
      <c r="E29" s="374"/>
      <c r="F29" s="374"/>
      <c r="G29" s="374"/>
      <c r="H29" s="374"/>
      <c r="I29" s="374"/>
      <c r="J29" s="374"/>
      <c r="K29" s="374"/>
      <c r="L29" s="96"/>
      <c r="M29" s="96"/>
      <c r="N29" s="96"/>
    </row>
    <row r="30" spans="1:14" s="102" customFormat="1" ht="25" customHeight="1">
      <c r="B30" s="374" t="s">
        <v>246</v>
      </c>
      <c r="C30" s="374"/>
      <c r="D30" s="374"/>
      <c r="E30" s="374"/>
      <c r="F30" s="374"/>
      <c r="G30" s="374"/>
      <c r="H30" s="374"/>
      <c r="I30" s="374"/>
      <c r="J30" s="374"/>
      <c r="K30" s="374"/>
      <c r="L30" s="96"/>
      <c r="M30" s="96"/>
      <c r="N30" s="96"/>
    </row>
    <row r="31" spans="1:14" s="102" customFormat="1" ht="25" customHeight="1">
      <c r="B31" s="360" t="s">
        <v>266</v>
      </c>
      <c r="C31" s="360"/>
      <c r="D31" s="360"/>
      <c r="E31" s="360"/>
      <c r="F31" s="360"/>
      <c r="G31" s="360"/>
      <c r="H31" s="360"/>
      <c r="I31" s="360"/>
      <c r="J31" s="360"/>
      <c r="K31" s="360"/>
      <c r="L31" s="96"/>
      <c r="M31" s="96"/>
      <c r="N31" s="96"/>
    </row>
    <row r="32" spans="1:14" ht="30" customHeight="1">
      <c r="A32" s="43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s="290" customFormat="1" ht="30.75" customHeight="1">
      <c r="B33" s="289" t="s">
        <v>278</v>
      </c>
      <c r="C33" s="289"/>
      <c r="D33" s="289"/>
      <c r="E33" s="289"/>
      <c r="F33" s="289"/>
      <c r="G33" s="289"/>
      <c r="K33" s="295" t="s">
        <v>273</v>
      </c>
      <c r="L33" s="297"/>
    </row>
    <row r="34" spans="1:14" s="16" customFormat="1" ht="31" customHeight="1">
      <c r="B34" s="237"/>
    </row>
    <row r="35" spans="1:14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  <c r="N35" s="37"/>
    </row>
    <row r="36" spans="1:14" ht="30" customHeight="1">
      <c r="A36" s="44"/>
      <c r="B36" s="102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</row>
    <row r="37" spans="1:14" ht="30" customHeight="1">
      <c r="A37" s="102"/>
      <c r="B37" s="102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</row>
    <row r="38" spans="1:14" ht="30" customHeight="1">
      <c r="A38" s="102"/>
      <c r="B38" s="102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ht="30" customHeight="1">
      <c r="A39" s="102"/>
      <c r="B39" s="24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</row>
    <row r="40" spans="1:14" ht="30" customHeight="1">
      <c r="A40" s="102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1:14" ht="30" customHeight="1">
      <c r="A41" s="102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1:14" ht="30" customHeight="1">
      <c r="A42" s="102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1:14" ht="30" customHeight="1">
      <c r="A43" s="102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1:14" ht="30" customHeight="1">
      <c r="A44" s="102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1:14" ht="30" customHeight="1">
      <c r="A45" s="102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1:14" ht="30" customHeight="1">
      <c r="A46" s="102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1:14" ht="30" customHeight="1">
      <c r="A47" s="102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1:14" ht="30" customHeight="1">
      <c r="A48" s="102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ht="30" customHeight="1">
      <c r="A49" s="102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0" spans="1:14" ht="30" customHeight="1">
      <c r="A50" s="102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</row>
    <row r="51" spans="1:14" ht="30" customHeight="1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4" ht="30" customHeight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</row>
    <row r="53" spans="1:14" ht="30" customHeight="1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4" ht="30" customHeigh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4" ht="30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4" ht="30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4" ht="30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4" ht="30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4" ht="30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ht="30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4" ht="30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4" ht="30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4" ht="30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4" ht="30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4" ht="30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1:14" ht="30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1:14" ht="30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</sheetData>
  <mergeCells count="13">
    <mergeCell ref="B35:K35"/>
    <mergeCell ref="B27:K27"/>
    <mergeCell ref="B28:K28"/>
    <mergeCell ref="B29:K29"/>
    <mergeCell ref="B30:K30"/>
    <mergeCell ref="B31:K31"/>
    <mergeCell ref="J2:K2"/>
    <mergeCell ref="B25:C25"/>
    <mergeCell ref="B8:B9"/>
    <mergeCell ref="D8:K8"/>
    <mergeCell ref="C8:C9"/>
    <mergeCell ref="B5:K5"/>
    <mergeCell ref="B6:K6"/>
  </mergeCells>
  <phoneticPr fontId="0" type="noConversion"/>
  <hyperlinks>
    <hyperlink ref="B35" location="Índice!A1" display="Volver al índice"/>
    <hyperlink ref="K33" location="'10.f'!A1" display="Siguiente   "/>
    <hyperlink ref="B33" location="'10.d'!A1" display="  Atrás "/>
  </hyperlinks>
  <pageMargins left="0.70000000000000007" right="0.70000000000000007" top="1.54" bottom="0.75000000000000011" header="0.30000000000000004" footer="0.30000000000000004"/>
  <pageSetup paperSize="9" scale="5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9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5" style="15" customWidth="1"/>
    <col min="3" max="6" width="12.83203125" style="15"/>
    <col min="7" max="7" width="15.83203125" style="15" customWidth="1"/>
    <col min="8" max="8" width="17.33203125" style="15" customWidth="1"/>
    <col min="9" max="9" width="22.1640625" style="15" customWidth="1"/>
    <col min="10" max="10" width="22.33203125" style="15" customWidth="1"/>
    <col min="11" max="11" width="22.6640625" style="15" customWidth="1"/>
    <col min="12" max="16384" width="12.83203125" style="15"/>
  </cols>
  <sheetData>
    <row r="1" spans="2:30" s="37" customFormat="1" ht="30.75" customHeight="1"/>
    <row r="2" spans="2:30" s="37" customFormat="1" ht="62" customHeight="1">
      <c r="D2" s="38"/>
      <c r="F2" s="39"/>
      <c r="G2" s="38"/>
      <c r="J2" s="328" t="s">
        <v>314</v>
      </c>
      <c r="K2" s="328"/>
      <c r="N2" s="40"/>
    </row>
    <row r="3" spans="2:30" s="37" customFormat="1" ht="30.75" customHeight="1">
      <c r="C3" s="41"/>
      <c r="D3" s="41"/>
      <c r="E3" s="41"/>
      <c r="J3" s="42"/>
      <c r="K3" s="42"/>
      <c r="L3" s="42"/>
      <c r="M3" s="42"/>
    </row>
    <row r="4" spans="2:30" s="13" customFormat="1" ht="30" customHeight="1"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2:30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3"/>
      <c r="U5" s="283"/>
      <c r="V5" s="282"/>
      <c r="W5" s="282"/>
      <c r="X5" s="282"/>
      <c r="Y5" s="282"/>
      <c r="Z5" s="282"/>
      <c r="AA5" s="284"/>
      <c r="AB5" s="284"/>
      <c r="AC5" s="284"/>
    </row>
    <row r="6" spans="2:30" s="288" customFormat="1" ht="30" customHeight="1">
      <c r="B6" s="378" t="s">
        <v>280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91"/>
      <c r="O6" s="291"/>
      <c r="P6" s="286"/>
      <c r="Q6" s="286"/>
      <c r="R6" s="286"/>
      <c r="S6" s="286"/>
      <c r="T6" s="283"/>
      <c r="U6" s="283"/>
      <c r="V6" s="286"/>
      <c r="W6" s="286"/>
      <c r="X6" s="286"/>
      <c r="Y6" s="286"/>
      <c r="Z6" s="286"/>
      <c r="AA6" s="287"/>
      <c r="AB6" s="287"/>
      <c r="AC6" s="287"/>
      <c r="AD6" s="287"/>
    </row>
    <row r="8" spans="2:30" ht="30" customHeight="1">
      <c r="B8" s="373" t="s">
        <v>99</v>
      </c>
      <c r="C8" s="355" t="s">
        <v>109</v>
      </c>
      <c r="D8" s="373" t="s">
        <v>146</v>
      </c>
      <c r="E8" s="373"/>
      <c r="F8" s="373"/>
      <c r="G8" s="373"/>
      <c r="H8" s="373"/>
      <c r="I8" s="373"/>
      <c r="J8" s="373"/>
      <c r="K8" s="373"/>
    </row>
    <row r="9" spans="2:30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241</v>
      </c>
    </row>
    <row r="10" spans="2:30" ht="30" customHeight="1">
      <c r="B10" s="91" t="s">
        <v>17</v>
      </c>
      <c r="C10" s="32" t="s">
        <v>110</v>
      </c>
      <c r="D10" s="93">
        <v>28</v>
      </c>
      <c r="E10" s="93">
        <v>22181.419637740921</v>
      </c>
      <c r="F10" s="93">
        <v>6667.1538739843636</v>
      </c>
      <c r="G10" s="93">
        <f>'7.a'!J10</f>
        <v>147</v>
      </c>
      <c r="H10" s="92">
        <f>E10/F10</f>
        <v>3.3269698070557752</v>
      </c>
      <c r="I10" s="93">
        <f>E10/D10</f>
        <v>792.19355849074714</v>
      </c>
      <c r="J10" s="93">
        <f>F10/D10</f>
        <v>238.11263835658443</v>
      </c>
      <c r="K10" s="92">
        <f>G10/D10</f>
        <v>5.25</v>
      </c>
    </row>
    <row r="11" spans="2:30" ht="30" customHeight="1">
      <c r="B11" s="83" t="s">
        <v>5</v>
      </c>
      <c r="C11" s="34" t="s">
        <v>111</v>
      </c>
      <c r="D11" s="85">
        <v>1059</v>
      </c>
      <c r="E11" s="85">
        <v>908007</v>
      </c>
      <c r="F11" s="85">
        <v>211713</v>
      </c>
      <c r="G11" s="85">
        <f>'7.a'!J11</f>
        <v>3173.28</v>
      </c>
      <c r="H11" s="84">
        <f>E11/F11</f>
        <v>4.2888580295022036</v>
      </c>
      <c r="I11" s="85">
        <f t="shared" ref="I11:I24" si="0">E11/D11</f>
        <v>857.41926345609068</v>
      </c>
      <c r="J11" s="85">
        <f t="shared" ref="J11:J24" si="1">F11/D11</f>
        <v>199.91784702549575</v>
      </c>
      <c r="K11" s="84">
        <f t="shared" ref="K11:K24" si="2">G11/D11</f>
        <v>2.9964872521246462</v>
      </c>
    </row>
    <row r="12" spans="2:30" ht="30" customHeight="1">
      <c r="B12" s="91" t="s">
        <v>18</v>
      </c>
      <c r="C12" s="32" t="s">
        <v>112</v>
      </c>
      <c r="D12" s="93"/>
      <c r="E12" s="93"/>
      <c r="F12" s="93"/>
      <c r="G12" s="93">
        <f>'7.a'!J12</f>
        <v>0</v>
      </c>
      <c r="H12" s="92"/>
      <c r="I12" s="93"/>
      <c r="J12" s="93"/>
      <c r="K12" s="92"/>
    </row>
    <row r="13" spans="2:30" ht="30" customHeight="1">
      <c r="B13" s="83" t="s">
        <v>19</v>
      </c>
      <c r="C13" s="34" t="s">
        <v>113</v>
      </c>
      <c r="D13" s="85"/>
      <c r="E13" s="85"/>
      <c r="F13" s="85"/>
      <c r="G13" s="85">
        <f>'7.a'!J13</f>
        <v>0</v>
      </c>
      <c r="H13" s="84"/>
      <c r="I13" s="85"/>
      <c r="J13" s="85"/>
      <c r="K13" s="84"/>
    </row>
    <row r="14" spans="2:30" ht="30" customHeight="1">
      <c r="B14" s="91" t="s">
        <v>20</v>
      </c>
      <c r="C14" s="32" t="s">
        <v>7</v>
      </c>
      <c r="D14" s="93">
        <v>98</v>
      </c>
      <c r="E14" s="93">
        <v>267000</v>
      </c>
      <c r="F14" s="93">
        <v>24596</v>
      </c>
      <c r="G14" s="93">
        <f>'7.a'!J14</f>
        <v>420</v>
      </c>
      <c r="H14" s="92">
        <f t="shared" ref="H14:H24" si="3">E14/F14</f>
        <v>10.85542364612132</v>
      </c>
      <c r="I14" s="93">
        <f t="shared" si="0"/>
        <v>2724.4897959183672</v>
      </c>
      <c r="J14" s="93">
        <f t="shared" si="1"/>
        <v>250.9795918367347</v>
      </c>
      <c r="K14" s="92">
        <f t="shared" si="2"/>
        <v>4.2857142857142856</v>
      </c>
    </row>
    <row r="15" spans="2:30" ht="30" customHeight="1">
      <c r="B15" s="83" t="s">
        <v>11</v>
      </c>
      <c r="C15" s="34" t="s">
        <v>110</v>
      </c>
      <c r="D15" s="85">
        <v>306</v>
      </c>
      <c r="E15" s="85">
        <v>222653.46273084846</v>
      </c>
      <c r="F15" s="85">
        <v>83406.930641557468</v>
      </c>
      <c r="G15" s="85">
        <f>'7.a'!J15</f>
        <v>1506.7221428571429</v>
      </c>
      <c r="H15" s="84">
        <f t="shared" si="3"/>
        <v>2.6694839507726886</v>
      </c>
      <c r="I15" s="85">
        <f t="shared" si="0"/>
        <v>727.62569519885119</v>
      </c>
      <c r="J15" s="85">
        <f t="shared" si="1"/>
        <v>272.57166876325971</v>
      </c>
      <c r="K15" s="84">
        <f t="shared" si="2"/>
        <v>4.9239285714285712</v>
      </c>
    </row>
    <row r="16" spans="2:30" ht="30" customHeight="1">
      <c r="B16" s="91" t="s">
        <v>21</v>
      </c>
      <c r="C16" s="32" t="s">
        <v>7</v>
      </c>
      <c r="D16" s="93"/>
      <c r="E16" s="93"/>
      <c r="F16" s="93"/>
      <c r="G16" s="93">
        <f>'7.a'!J16</f>
        <v>0</v>
      </c>
      <c r="H16" s="92"/>
      <c r="I16" s="93"/>
      <c r="J16" s="93"/>
      <c r="K16" s="92"/>
    </row>
    <row r="17" spans="1:11" ht="30" customHeight="1">
      <c r="B17" s="83" t="s">
        <v>9</v>
      </c>
      <c r="C17" s="34" t="s">
        <v>7</v>
      </c>
      <c r="D17" s="85">
        <v>55</v>
      </c>
      <c r="E17" s="85">
        <v>104411.31</v>
      </c>
      <c r="F17" s="85">
        <v>11687.5</v>
      </c>
      <c r="G17" s="85">
        <f>'7.a'!J17</f>
        <v>389</v>
      </c>
      <c r="H17" s="84">
        <f t="shared" si="3"/>
        <v>8.9335880213903742</v>
      </c>
      <c r="I17" s="85">
        <f t="shared" si="0"/>
        <v>1898.3874545454546</v>
      </c>
      <c r="J17" s="85">
        <f t="shared" si="1"/>
        <v>212.5</v>
      </c>
      <c r="K17" s="84">
        <f t="shared" si="2"/>
        <v>7.0727272727272723</v>
      </c>
    </row>
    <row r="18" spans="1:11" ht="30" customHeight="1">
      <c r="B18" s="91" t="s">
        <v>22</v>
      </c>
      <c r="C18" s="32" t="s">
        <v>114</v>
      </c>
      <c r="D18" s="93"/>
      <c r="E18" s="93"/>
      <c r="F18" s="93"/>
      <c r="G18" s="93">
        <f>'7.a'!J18</f>
        <v>0</v>
      </c>
      <c r="H18" s="92"/>
      <c r="I18" s="93"/>
      <c r="J18" s="93"/>
      <c r="K18" s="92"/>
    </row>
    <row r="19" spans="1:11" ht="30" customHeight="1">
      <c r="B19" s="83" t="s">
        <v>23</v>
      </c>
      <c r="C19" s="34" t="s">
        <v>115</v>
      </c>
      <c r="D19" s="85">
        <v>2</v>
      </c>
      <c r="E19" s="85">
        <v>2686</v>
      </c>
      <c r="F19" s="85">
        <v>470</v>
      </c>
      <c r="G19" s="85">
        <f>'7.a'!J19</f>
        <v>9</v>
      </c>
      <c r="H19" s="84">
        <f t="shared" si="3"/>
        <v>5.7148936170212767</v>
      </c>
      <c r="I19" s="85">
        <f t="shared" si="0"/>
        <v>1343</v>
      </c>
      <c r="J19" s="85">
        <f t="shared" si="1"/>
        <v>235</v>
      </c>
      <c r="K19" s="84">
        <f t="shared" si="2"/>
        <v>4.5</v>
      </c>
    </row>
    <row r="20" spans="1:11" ht="30" customHeight="1">
      <c r="B20" s="91" t="s">
        <v>24</v>
      </c>
      <c r="C20" s="32" t="s">
        <v>110</v>
      </c>
      <c r="D20" s="93">
        <v>134</v>
      </c>
      <c r="E20" s="93">
        <v>101307.77069836885</v>
      </c>
      <c r="F20" s="93">
        <v>28009.045122807718</v>
      </c>
      <c r="G20" s="93">
        <f>'7.a'!J20</f>
        <v>609.52614770459081</v>
      </c>
      <c r="H20" s="92">
        <f t="shared" si="3"/>
        <v>3.6169662426611646</v>
      </c>
      <c r="I20" s="93">
        <f t="shared" si="0"/>
        <v>756.02813954006604</v>
      </c>
      <c r="J20" s="93">
        <f t="shared" si="1"/>
        <v>209.02272479707253</v>
      </c>
      <c r="K20" s="92">
        <f t="shared" si="2"/>
        <v>4.5487025948103792</v>
      </c>
    </row>
    <row r="21" spans="1:11" ht="30" customHeight="1">
      <c r="B21" s="83" t="s">
        <v>25</v>
      </c>
      <c r="C21" s="34" t="s">
        <v>110</v>
      </c>
      <c r="D21" s="85"/>
      <c r="E21" s="85"/>
      <c r="F21" s="85"/>
      <c r="G21" s="85">
        <f>'7.a'!J21</f>
        <v>0</v>
      </c>
      <c r="H21" s="84"/>
      <c r="I21" s="85"/>
      <c r="J21" s="85"/>
      <c r="K21" s="84"/>
    </row>
    <row r="22" spans="1:11" ht="30" customHeight="1">
      <c r="B22" s="91" t="s">
        <v>26</v>
      </c>
      <c r="C22" s="32" t="s">
        <v>116</v>
      </c>
      <c r="D22" s="93"/>
      <c r="E22" s="93"/>
      <c r="F22" s="93"/>
      <c r="G22" s="93">
        <f>'7.a'!J22</f>
        <v>0</v>
      </c>
      <c r="H22" s="92"/>
      <c r="I22" s="93"/>
      <c r="J22" s="93"/>
      <c r="K22" s="92"/>
    </row>
    <row r="23" spans="1:11" ht="30" customHeight="1">
      <c r="B23" s="83" t="s">
        <v>13</v>
      </c>
      <c r="C23" s="34" t="s">
        <v>117</v>
      </c>
      <c r="D23" s="85">
        <v>1031</v>
      </c>
      <c r="E23" s="85">
        <v>908065.44</v>
      </c>
      <c r="F23" s="85">
        <v>242045</v>
      </c>
      <c r="G23" s="85">
        <f>'7.a'!J23</f>
        <v>2171</v>
      </c>
      <c r="H23" s="84">
        <f t="shared" si="3"/>
        <v>3.7516389101200187</v>
      </c>
      <c r="I23" s="85">
        <f t="shared" si="0"/>
        <v>880.76182347235692</v>
      </c>
      <c r="J23" s="85">
        <f t="shared" si="1"/>
        <v>234.76721629485937</v>
      </c>
      <c r="K23" s="84">
        <f t="shared" si="2"/>
        <v>2.1057225994180406</v>
      </c>
    </row>
    <row r="24" spans="1:11" ht="30" customHeight="1">
      <c r="B24" s="91" t="s">
        <v>27</v>
      </c>
      <c r="C24" s="32" t="s">
        <v>110</v>
      </c>
      <c r="D24" s="93">
        <v>476</v>
      </c>
      <c r="E24" s="93">
        <v>439574.52782716096</v>
      </c>
      <c r="F24" s="93">
        <v>123885.41242042731</v>
      </c>
      <c r="G24" s="93">
        <f>'7.a'!J24</f>
        <v>2493.460048192771</v>
      </c>
      <c r="H24" s="92">
        <f t="shared" si="3"/>
        <v>3.5482347698483352</v>
      </c>
      <c r="I24" s="93">
        <f t="shared" si="0"/>
        <v>923.47589879655663</v>
      </c>
      <c r="J24" s="93">
        <f t="shared" si="1"/>
        <v>260.26347147148596</v>
      </c>
      <c r="K24" s="92">
        <f t="shared" si="2"/>
        <v>5.2383614457831325</v>
      </c>
    </row>
    <row r="25" spans="1:11" ht="30" customHeight="1">
      <c r="B25" s="363" t="s">
        <v>68</v>
      </c>
      <c r="C25" s="363"/>
      <c r="D25" s="245">
        <f>SUM(D10:D24)</f>
        <v>3189</v>
      </c>
      <c r="E25" s="245">
        <f>SUM(E10:E24)</f>
        <v>2975886.9308941192</v>
      </c>
      <c r="F25" s="245">
        <f>SUM(F10:F24)</f>
        <v>732480.04205877683</v>
      </c>
      <c r="G25" s="245">
        <f>SUM(G10:G24)</f>
        <v>10918.988338754505</v>
      </c>
      <c r="H25" s="246">
        <f>E25/F25</f>
        <v>4.0627549694457388</v>
      </c>
      <c r="I25" s="245">
        <f>E25/D25</f>
        <v>933.17244618818415</v>
      </c>
      <c r="J25" s="245">
        <f>F25/D25</f>
        <v>229.68957104383094</v>
      </c>
      <c r="K25" s="246">
        <f>G25/D25</f>
        <v>3.4239536966931654</v>
      </c>
    </row>
    <row r="26" spans="1:11" ht="30" customHeight="1">
      <c r="C26" s="97"/>
      <c r="D26" s="97"/>
      <c r="E26" s="97"/>
      <c r="F26" s="97"/>
      <c r="G26" s="97"/>
      <c r="H26" s="97"/>
      <c r="I26" s="97"/>
      <c r="J26" s="97"/>
      <c r="K26" s="97"/>
    </row>
    <row r="27" spans="1:11" s="96" customFormat="1" ht="25" customHeight="1">
      <c r="B27" s="376" t="s">
        <v>237</v>
      </c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11" s="96" customFormat="1" ht="25" customHeight="1">
      <c r="B28" s="376" t="s">
        <v>225</v>
      </c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 s="96" customFormat="1" ht="25" customHeight="1">
      <c r="B29" s="376" t="s">
        <v>226</v>
      </c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1" s="96" customFormat="1" ht="25" customHeight="1">
      <c r="B30" s="376" t="s">
        <v>242</v>
      </c>
      <c r="C30" s="376"/>
      <c r="D30" s="376"/>
      <c r="E30" s="376"/>
      <c r="F30" s="376"/>
      <c r="G30" s="376"/>
      <c r="H30" s="376"/>
      <c r="I30" s="376"/>
      <c r="J30" s="376"/>
      <c r="K30" s="376"/>
    </row>
    <row r="31" spans="1:11" s="96" customFormat="1" ht="25" customHeight="1">
      <c r="B31" s="358" t="s">
        <v>281</v>
      </c>
      <c r="C31" s="358"/>
      <c r="D31" s="358"/>
      <c r="E31" s="358"/>
      <c r="F31" s="358"/>
      <c r="G31" s="358"/>
      <c r="H31" s="358"/>
      <c r="I31" s="358"/>
      <c r="J31" s="358"/>
      <c r="K31" s="358"/>
    </row>
    <row r="32" spans="1:11" ht="30" customHeight="1">
      <c r="A32" s="28"/>
      <c r="C32" s="97"/>
      <c r="D32" s="97"/>
      <c r="E32" s="97"/>
      <c r="F32" s="97"/>
      <c r="G32" s="97"/>
      <c r="H32" s="97"/>
      <c r="I32" s="97"/>
      <c r="J32" s="97"/>
      <c r="K32" s="97"/>
    </row>
    <row r="33" spans="1:13" s="290" customFormat="1" ht="30.75" customHeight="1">
      <c r="B33" s="289" t="s">
        <v>260</v>
      </c>
      <c r="C33" s="289"/>
      <c r="D33" s="289"/>
      <c r="E33" s="289"/>
      <c r="F33" s="289"/>
      <c r="G33" s="289"/>
      <c r="K33" s="289" t="s">
        <v>264</v>
      </c>
      <c r="L33" s="289"/>
    </row>
    <row r="34" spans="1:13" s="16" customFormat="1" ht="31" customHeight="1">
      <c r="B34" s="237"/>
    </row>
    <row r="35" spans="1:13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</row>
    <row r="36" spans="1:13" ht="30" customHeight="1">
      <c r="A36" s="29"/>
      <c r="D36" s="95"/>
      <c r="E36" s="95"/>
      <c r="F36" s="95"/>
      <c r="G36" s="95"/>
    </row>
    <row r="37" spans="1:13" ht="30" customHeight="1">
      <c r="D37" s="101"/>
      <c r="E37" s="101"/>
      <c r="F37" s="101"/>
      <c r="G37" s="101"/>
    </row>
    <row r="39" spans="1:13" ht="30" customHeight="1">
      <c r="D39" s="95"/>
      <c r="E39" s="95"/>
    </row>
  </sheetData>
  <mergeCells count="13">
    <mergeCell ref="B35:K35"/>
    <mergeCell ref="B27:K27"/>
    <mergeCell ref="B28:K28"/>
    <mergeCell ref="B29:K29"/>
    <mergeCell ref="B30:K30"/>
    <mergeCell ref="B31:K31"/>
    <mergeCell ref="J2:K2"/>
    <mergeCell ref="B8:B9"/>
    <mergeCell ref="D8:K8"/>
    <mergeCell ref="C8:C9"/>
    <mergeCell ref="B25:C25"/>
    <mergeCell ref="B5:K5"/>
    <mergeCell ref="B6:K6"/>
  </mergeCells>
  <phoneticPr fontId="0" type="noConversion"/>
  <hyperlinks>
    <hyperlink ref="B35" location="Índice!A1" display="Volver al índice"/>
    <hyperlink ref="K33" location="'10.g'!A1" display="Siguiente   "/>
    <hyperlink ref="B33" location="'10.e'!A1" display="  Atrás "/>
    <hyperlink ref="L33" location="'10.g'!A1" display="'10.g'!A1"/>
  </hyperlinks>
  <pageMargins left="0.70000000000000007" right="0.70000000000000007" top="1.54" bottom="0.75000000000000011" header="0.30000000000000004" footer="0.30000000000000004"/>
  <pageSetup paperSize="9" scale="60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38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6640625" style="15" customWidth="1"/>
    <col min="3" max="3" width="17.83203125" style="15" customWidth="1"/>
    <col min="4" max="6" width="12.83203125" style="15"/>
    <col min="7" max="7" width="15.83203125" style="15" customWidth="1"/>
    <col min="8" max="8" width="16" style="15" customWidth="1"/>
    <col min="9" max="9" width="19.83203125" style="15" customWidth="1"/>
    <col min="10" max="11" width="20.83203125" style="15" customWidth="1"/>
    <col min="12" max="16384" width="12.83203125" style="15"/>
  </cols>
  <sheetData>
    <row r="1" spans="2:31" s="37" customFormat="1" ht="30.75" customHeight="1"/>
    <row r="2" spans="2:31" s="37" customFormat="1" ht="62" customHeight="1">
      <c r="D2" s="38"/>
      <c r="F2" s="39"/>
      <c r="G2" s="38"/>
      <c r="J2" s="328" t="s">
        <v>314</v>
      </c>
      <c r="K2" s="328"/>
      <c r="N2" s="40"/>
    </row>
    <row r="3" spans="2:31" s="37" customFormat="1" ht="30.75" customHeight="1">
      <c r="C3" s="41"/>
      <c r="D3" s="41"/>
      <c r="E3" s="41"/>
      <c r="J3" s="42"/>
      <c r="K3" s="42"/>
      <c r="L3" s="42"/>
      <c r="M3" s="42"/>
    </row>
    <row r="4" spans="2:31" s="13" customFormat="1" ht="30" customHeight="1">
      <c r="G4" s="14"/>
      <c r="H4" s="14"/>
      <c r="I4" s="14"/>
      <c r="J4" s="14"/>
      <c r="K4" s="14"/>
      <c r="L4" s="14"/>
      <c r="M4" s="14"/>
      <c r="N4" s="14"/>
      <c r="O4" s="14"/>
      <c r="P4" s="15"/>
      <c r="Q4" s="15"/>
    </row>
    <row r="5" spans="2:31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2"/>
      <c r="U5" s="283"/>
      <c r="V5" s="283"/>
      <c r="W5" s="282"/>
      <c r="X5" s="282"/>
      <c r="Y5" s="282"/>
      <c r="Z5" s="282"/>
      <c r="AA5" s="282"/>
      <c r="AB5" s="284"/>
      <c r="AC5" s="284"/>
      <c r="AD5" s="284"/>
    </row>
    <row r="6" spans="2:31" s="288" customFormat="1" ht="30" customHeight="1">
      <c r="B6" s="378" t="s">
        <v>279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91"/>
      <c r="O6" s="291"/>
      <c r="P6" s="291"/>
      <c r="Q6" s="286"/>
      <c r="R6" s="286"/>
      <c r="S6" s="286"/>
      <c r="T6" s="286"/>
      <c r="U6" s="283"/>
      <c r="V6" s="283"/>
      <c r="W6" s="286"/>
      <c r="X6" s="286"/>
      <c r="Y6" s="286"/>
      <c r="Z6" s="286"/>
      <c r="AA6" s="286"/>
      <c r="AB6" s="287"/>
      <c r="AC6" s="287"/>
      <c r="AD6" s="287"/>
      <c r="AE6" s="287"/>
    </row>
    <row r="7" spans="2:31" s="16" customFormat="1" ht="30" customHeight="1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  <c r="Q7" s="25"/>
      <c r="R7" s="25"/>
      <c r="S7" s="25"/>
      <c r="T7" s="25"/>
      <c r="U7" s="15"/>
      <c r="V7" s="15"/>
      <c r="W7" s="25"/>
      <c r="X7" s="25"/>
      <c r="Y7" s="25"/>
      <c r="Z7" s="26"/>
      <c r="AA7" s="22"/>
      <c r="AB7" s="23"/>
      <c r="AC7" s="23"/>
      <c r="AD7" s="23"/>
      <c r="AE7" s="23"/>
    </row>
    <row r="8" spans="2:31" ht="30" customHeight="1">
      <c r="B8" s="373" t="s">
        <v>99</v>
      </c>
      <c r="C8" s="355" t="s">
        <v>109</v>
      </c>
      <c r="D8" s="373" t="s">
        <v>147</v>
      </c>
      <c r="E8" s="373"/>
      <c r="F8" s="373"/>
      <c r="G8" s="373"/>
      <c r="H8" s="373"/>
      <c r="I8" s="373"/>
      <c r="J8" s="373"/>
      <c r="K8" s="373"/>
      <c r="L8" s="87"/>
      <c r="M8" s="96"/>
    </row>
    <row r="9" spans="2:31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241</v>
      </c>
      <c r="L9" s="87"/>
      <c r="M9" s="96"/>
    </row>
    <row r="10" spans="2:31" ht="30" customHeight="1">
      <c r="B10" s="80" t="s">
        <v>17</v>
      </c>
      <c r="C10" s="81" t="s">
        <v>110</v>
      </c>
      <c r="D10" s="82"/>
      <c r="E10" s="82"/>
      <c r="F10" s="82"/>
      <c r="G10" s="82"/>
      <c r="H10" s="82"/>
      <c r="I10" s="82" t="s">
        <v>93</v>
      </c>
      <c r="J10" s="82" t="s">
        <v>93</v>
      </c>
      <c r="K10" s="82" t="s">
        <v>93</v>
      </c>
      <c r="L10" s="87"/>
      <c r="M10" s="96"/>
    </row>
    <row r="11" spans="2:31" ht="30" customHeight="1">
      <c r="B11" s="83" t="s">
        <v>5</v>
      </c>
      <c r="C11" s="34" t="s">
        <v>111</v>
      </c>
      <c r="D11" s="84"/>
      <c r="E11" s="84"/>
      <c r="F11" s="84"/>
      <c r="G11" s="84"/>
      <c r="H11" s="84"/>
      <c r="I11" s="84" t="s">
        <v>93</v>
      </c>
      <c r="J11" s="84" t="s">
        <v>93</v>
      </c>
      <c r="K11" s="84" t="s">
        <v>93</v>
      </c>
      <c r="L11" s="87"/>
      <c r="M11" s="96"/>
    </row>
    <row r="12" spans="2:31" ht="30" customHeight="1">
      <c r="B12" s="80" t="s">
        <v>18</v>
      </c>
      <c r="C12" s="81" t="s">
        <v>112</v>
      </c>
      <c r="D12" s="82"/>
      <c r="E12" s="82"/>
      <c r="F12" s="82"/>
      <c r="G12" s="82"/>
      <c r="H12" s="82"/>
      <c r="I12" s="82" t="s">
        <v>93</v>
      </c>
      <c r="J12" s="82" t="s">
        <v>93</v>
      </c>
      <c r="K12" s="82" t="s">
        <v>93</v>
      </c>
      <c r="L12" s="87"/>
      <c r="M12" s="96"/>
    </row>
    <row r="13" spans="2:31" ht="30" customHeight="1">
      <c r="B13" s="83" t="s">
        <v>19</v>
      </c>
      <c r="C13" s="34" t="s">
        <v>113</v>
      </c>
      <c r="D13" s="84"/>
      <c r="E13" s="84"/>
      <c r="F13" s="84"/>
      <c r="G13" s="84"/>
      <c r="H13" s="84"/>
      <c r="I13" s="84" t="s">
        <v>93</v>
      </c>
      <c r="J13" s="84" t="s">
        <v>93</v>
      </c>
      <c r="K13" s="84" t="s">
        <v>93</v>
      </c>
      <c r="L13" s="87"/>
      <c r="M13" s="96"/>
    </row>
    <row r="14" spans="2:31" ht="30" customHeight="1">
      <c r="B14" s="80" t="s">
        <v>20</v>
      </c>
      <c r="C14" s="81" t="s">
        <v>7</v>
      </c>
      <c r="D14" s="82"/>
      <c r="E14" s="82"/>
      <c r="F14" s="82"/>
      <c r="G14" s="82"/>
      <c r="H14" s="82"/>
      <c r="I14" s="82" t="s">
        <v>93</v>
      </c>
      <c r="J14" s="82" t="s">
        <v>93</v>
      </c>
      <c r="K14" s="82" t="s">
        <v>93</v>
      </c>
      <c r="L14" s="87"/>
      <c r="M14" s="96"/>
    </row>
    <row r="15" spans="2:31" ht="30" customHeight="1">
      <c r="B15" s="83" t="s">
        <v>11</v>
      </c>
      <c r="C15" s="34" t="s">
        <v>110</v>
      </c>
      <c r="D15" s="85">
        <v>259</v>
      </c>
      <c r="E15" s="85">
        <v>342645.55464818631</v>
      </c>
      <c r="F15" s="85">
        <v>98834.487093557967</v>
      </c>
      <c r="G15" s="85">
        <f>'7.a'!K15</f>
        <v>1275.2974999999999</v>
      </c>
      <c r="H15" s="84">
        <f>E15/F15</f>
        <v>3.4668622737307651</v>
      </c>
      <c r="I15" s="85">
        <f>E15/D15</f>
        <v>1322.9558094524568</v>
      </c>
      <c r="J15" s="85">
        <f>F15/D15</f>
        <v>381.60033626856358</v>
      </c>
      <c r="K15" s="84">
        <f>G15/D15</f>
        <v>4.9239285714285712</v>
      </c>
      <c r="L15" s="87"/>
      <c r="M15" s="96"/>
    </row>
    <row r="16" spans="2:31" ht="30" customHeight="1">
      <c r="B16" s="80" t="s">
        <v>21</v>
      </c>
      <c r="C16" s="81" t="s">
        <v>7</v>
      </c>
      <c r="D16" s="86"/>
      <c r="E16" s="86"/>
      <c r="F16" s="86"/>
      <c r="G16" s="86"/>
      <c r="H16" s="82"/>
      <c r="I16" s="86" t="s">
        <v>93</v>
      </c>
      <c r="J16" s="86" t="s">
        <v>93</v>
      </c>
      <c r="K16" s="82" t="s">
        <v>93</v>
      </c>
      <c r="L16" s="87"/>
      <c r="M16" s="96"/>
    </row>
    <row r="17" spans="1:13" ht="30" customHeight="1">
      <c r="B17" s="83" t="s">
        <v>9</v>
      </c>
      <c r="C17" s="34" t="s">
        <v>7</v>
      </c>
      <c r="D17" s="85"/>
      <c r="E17" s="85"/>
      <c r="F17" s="85"/>
      <c r="G17" s="85"/>
      <c r="H17" s="84"/>
      <c r="I17" s="85" t="s">
        <v>93</v>
      </c>
      <c r="J17" s="85" t="s">
        <v>93</v>
      </c>
      <c r="K17" s="84" t="s">
        <v>93</v>
      </c>
      <c r="L17" s="87"/>
      <c r="M17" s="96"/>
    </row>
    <row r="18" spans="1:13" ht="30" customHeight="1">
      <c r="B18" s="80" t="s">
        <v>22</v>
      </c>
      <c r="C18" s="81" t="s">
        <v>114</v>
      </c>
      <c r="D18" s="86"/>
      <c r="E18" s="86"/>
      <c r="F18" s="86"/>
      <c r="G18" s="86"/>
      <c r="H18" s="82"/>
      <c r="I18" s="86" t="s">
        <v>93</v>
      </c>
      <c r="J18" s="86" t="s">
        <v>93</v>
      </c>
      <c r="K18" s="82" t="s">
        <v>93</v>
      </c>
      <c r="L18" s="87"/>
      <c r="M18" s="96"/>
    </row>
    <row r="19" spans="1:13" ht="30" customHeight="1">
      <c r="B19" s="83" t="s">
        <v>23</v>
      </c>
      <c r="C19" s="34" t="s">
        <v>115</v>
      </c>
      <c r="D19" s="85"/>
      <c r="E19" s="85"/>
      <c r="F19" s="85"/>
      <c r="G19" s="85"/>
      <c r="H19" s="84"/>
      <c r="I19" s="85" t="s">
        <v>93</v>
      </c>
      <c r="J19" s="85" t="s">
        <v>93</v>
      </c>
      <c r="K19" s="84" t="s">
        <v>93</v>
      </c>
      <c r="L19" s="87"/>
      <c r="M19" s="96"/>
    </row>
    <row r="20" spans="1:13" ht="30" customHeight="1">
      <c r="B20" s="80" t="s">
        <v>24</v>
      </c>
      <c r="C20" s="81" t="s">
        <v>110</v>
      </c>
      <c r="D20" s="86"/>
      <c r="E20" s="86"/>
      <c r="F20" s="86"/>
      <c r="G20" s="86"/>
      <c r="H20" s="82"/>
      <c r="I20" s="86" t="s">
        <v>93</v>
      </c>
      <c r="J20" s="86" t="s">
        <v>93</v>
      </c>
      <c r="K20" s="82" t="s">
        <v>93</v>
      </c>
      <c r="L20" s="87"/>
      <c r="M20" s="96"/>
    </row>
    <row r="21" spans="1:13" ht="30" customHeight="1">
      <c r="B21" s="83" t="s">
        <v>25</v>
      </c>
      <c r="C21" s="34" t="s">
        <v>110</v>
      </c>
      <c r="D21" s="85"/>
      <c r="E21" s="85"/>
      <c r="F21" s="85"/>
      <c r="G21" s="85"/>
      <c r="H21" s="84"/>
      <c r="I21" s="85" t="s">
        <v>93</v>
      </c>
      <c r="J21" s="85" t="s">
        <v>93</v>
      </c>
      <c r="K21" s="84" t="s">
        <v>93</v>
      </c>
      <c r="L21" s="87"/>
      <c r="M21" s="96"/>
    </row>
    <row r="22" spans="1:13" ht="30" customHeight="1">
      <c r="B22" s="80" t="s">
        <v>26</v>
      </c>
      <c r="C22" s="81" t="s">
        <v>116</v>
      </c>
      <c r="D22" s="86"/>
      <c r="E22" s="86"/>
      <c r="F22" s="86"/>
      <c r="G22" s="86"/>
      <c r="H22" s="82"/>
      <c r="I22" s="86" t="s">
        <v>93</v>
      </c>
      <c r="J22" s="86" t="s">
        <v>93</v>
      </c>
      <c r="K22" s="82" t="s">
        <v>93</v>
      </c>
      <c r="L22" s="87"/>
      <c r="M22" s="96"/>
    </row>
    <row r="23" spans="1:13" ht="30" customHeight="1">
      <c r="B23" s="83" t="s">
        <v>13</v>
      </c>
      <c r="C23" s="34" t="s">
        <v>117</v>
      </c>
      <c r="D23" s="85"/>
      <c r="E23" s="85"/>
      <c r="F23" s="85"/>
      <c r="G23" s="85"/>
      <c r="H23" s="84"/>
      <c r="I23" s="85" t="s">
        <v>93</v>
      </c>
      <c r="J23" s="85" t="s">
        <v>93</v>
      </c>
      <c r="K23" s="84" t="s">
        <v>93</v>
      </c>
      <c r="L23" s="87"/>
      <c r="M23" s="96"/>
    </row>
    <row r="24" spans="1:13" ht="30" customHeight="1">
      <c r="B24" s="80" t="s">
        <v>27</v>
      </c>
      <c r="C24" s="81" t="s">
        <v>110</v>
      </c>
      <c r="D24" s="86">
        <v>76</v>
      </c>
      <c r="E24" s="86">
        <v>127607.57874279692</v>
      </c>
      <c r="F24" s="86">
        <v>19780.023831832932</v>
      </c>
      <c r="G24" s="86">
        <f>'7.a'!K24</f>
        <v>398.11546987951806</v>
      </c>
      <c r="H24" s="82">
        <f>E24/F24</f>
        <v>6.4513359451787906</v>
      </c>
      <c r="I24" s="86">
        <f>E24/D24</f>
        <v>1679.0470887210122</v>
      </c>
      <c r="J24" s="86">
        <f>F24/D24</f>
        <v>260.26347147148596</v>
      </c>
      <c r="K24" s="82">
        <f>G24/D24</f>
        <v>5.2383614457831325</v>
      </c>
      <c r="L24" s="87"/>
      <c r="M24" s="96"/>
    </row>
    <row r="25" spans="1:13" ht="30" customHeight="1">
      <c r="B25" s="363" t="s">
        <v>68</v>
      </c>
      <c r="C25" s="363"/>
      <c r="D25" s="245">
        <f>SUM(D10:D24)</f>
        <v>335</v>
      </c>
      <c r="E25" s="245">
        <f>SUM(E10:E24)</f>
        <v>470253.13339098322</v>
      </c>
      <c r="F25" s="245">
        <f>SUM(F10:F24)</f>
        <v>118614.5109253909</v>
      </c>
      <c r="G25" s="245">
        <f>SUM(G10:G24)</f>
        <v>1673.412969879518</v>
      </c>
      <c r="H25" s="246">
        <f>E25/F25</f>
        <v>3.9645497816601436</v>
      </c>
      <c r="I25" s="245">
        <f>E25/D25</f>
        <v>1403.7406966895021</v>
      </c>
      <c r="J25" s="245">
        <f>F25/D25</f>
        <v>354.07316694146539</v>
      </c>
      <c r="K25" s="246">
        <f>G25/D25</f>
        <v>4.9952625966552775</v>
      </c>
      <c r="L25" s="87"/>
      <c r="M25" s="96"/>
    </row>
    <row r="26" spans="1:13" ht="30" customHeight="1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96"/>
    </row>
    <row r="27" spans="1:13" s="96" customFormat="1" ht="25" customHeight="1">
      <c r="B27" s="376" t="s">
        <v>224</v>
      </c>
      <c r="C27" s="376"/>
      <c r="D27" s="376"/>
      <c r="E27" s="376"/>
      <c r="F27" s="376"/>
      <c r="G27" s="376"/>
      <c r="H27" s="376"/>
      <c r="I27" s="376"/>
      <c r="J27" s="376"/>
      <c r="K27" s="376"/>
      <c r="L27" s="87"/>
    </row>
    <row r="28" spans="1:13" s="96" customFormat="1" ht="25" customHeight="1">
      <c r="B28" s="376" t="s">
        <v>225</v>
      </c>
      <c r="C28" s="376"/>
      <c r="D28" s="376"/>
      <c r="E28" s="376"/>
      <c r="F28" s="376"/>
      <c r="G28" s="376"/>
      <c r="H28" s="376"/>
      <c r="I28" s="376"/>
      <c r="J28" s="376"/>
      <c r="K28" s="376"/>
      <c r="L28" s="87"/>
    </row>
    <row r="29" spans="1:13" s="96" customFormat="1" ht="25" customHeight="1">
      <c r="B29" s="376" t="s">
        <v>240</v>
      </c>
      <c r="C29" s="376"/>
      <c r="D29" s="376"/>
      <c r="E29" s="376"/>
      <c r="F29" s="376"/>
      <c r="G29" s="376"/>
      <c r="H29" s="376"/>
      <c r="I29" s="376"/>
      <c r="J29" s="376"/>
      <c r="K29" s="376"/>
      <c r="L29" s="87"/>
    </row>
    <row r="30" spans="1:13" s="96" customFormat="1" ht="25" customHeight="1">
      <c r="B30" s="376" t="s">
        <v>239</v>
      </c>
      <c r="C30" s="376"/>
      <c r="D30" s="376"/>
      <c r="E30" s="376"/>
      <c r="F30" s="376"/>
      <c r="G30" s="376"/>
      <c r="H30" s="376"/>
      <c r="I30" s="376"/>
      <c r="J30" s="376"/>
      <c r="K30" s="376"/>
      <c r="L30" s="87"/>
    </row>
    <row r="31" spans="1:13" s="96" customFormat="1" ht="25" customHeight="1">
      <c r="B31" s="350" t="s">
        <v>262</v>
      </c>
      <c r="C31" s="350"/>
      <c r="D31" s="350"/>
      <c r="E31" s="350"/>
      <c r="F31" s="350"/>
      <c r="G31" s="350"/>
      <c r="H31" s="350"/>
      <c r="I31" s="350"/>
      <c r="J31" s="350"/>
      <c r="K31" s="350"/>
      <c r="L31" s="87"/>
    </row>
    <row r="32" spans="1:13" ht="30" customHeight="1">
      <c r="A32" s="129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96"/>
    </row>
    <row r="33" spans="1:14" s="290" customFormat="1" ht="30.75" customHeight="1">
      <c r="B33" s="289" t="s">
        <v>260</v>
      </c>
      <c r="C33" s="289"/>
      <c r="D33" s="289"/>
      <c r="E33" s="289"/>
      <c r="F33" s="289"/>
      <c r="G33" s="289"/>
      <c r="K33" s="289" t="s">
        <v>264</v>
      </c>
      <c r="L33" s="289"/>
    </row>
    <row r="34" spans="1:14" s="16" customFormat="1" ht="31" customHeight="1">
      <c r="B34" s="237"/>
    </row>
    <row r="35" spans="1:14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  <c r="N35" s="37"/>
    </row>
    <row r="36" spans="1:14" ht="30" customHeight="1">
      <c r="A36" s="89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96"/>
    </row>
    <row r="37" spans="1:14" ht="30" customHeight="1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96"/>
    </row>
    <row r="38" spans="1:14" ht="30" customHeight="1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</sheetData>
  <mergeCells count="13">
    <mergeCell ref="J2:K2"/>
    <mergeCell ref="B35:K35"/>
    <mergeCell ref="B27:K27"/>
    <mergeCell ref="B28:K28"/>
    <mergeCell ref="B29:K29"/>
    <mergeCell ref="B30:K30"/>
    <mergeCell ref="B31:K31"/>
    <mergeCell ref="B5:K5"/>
    <mergeCell ref="B6:K6"/>
    <mergeCell ref="B8:B9"/>
    <mergeCell ref="D8:K8"/>
    <mergeCell ref="B25:C25"/>
    <mergeCell ref="C8:C9"/>
  </mergeCells>
  <phoneticPr fontId="0" type="noConversion"/>
  <hyperlinks>
    <hyperlink ref="B35" location="Índice!A1" display="Volver al índice"/>
    <hyperlink ref="K33" location="'10.h'!A1" display="Siguiente   "/>
    <hyperlink ref="B33" location="'10.f'!A1" display="  Atrás "/>
    <hyperlink ref="L33" location="'10.h'!A1" display="'10.h'!A1"/>
  </hyperlinks>
  <pageMargins left="0.70000000000000007" right="0.70000000000000007" top="1.54" bottom="0.75000000000000011" header="0.30000000000000004" footer="0.30000000000000004"/>
  <pageSetup paperSize="9" scale="61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8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83203125" style="16" customWidth="1"/>
    <col min="3" max="3" width="17.83203125" style="16" customWidth="1"/>
    <col min="4" max="4" width="17.6640625" style="16" customWidth="1"/>
    <col min="5" max="5" width="21.83203125" style="16" customWidth="1"/>
    <col min="6" max="6" width="23" style="16" customWidth="1"/>
    <col min="7" max="7" width="15" style="16" customWidth="1"/>
    <col min="8" max="8" width="39" style="16" customWidth="1"/>
    <col min="9" max="16384" width="12.83203125" style="16"/>
  </cols>
  <sheetData>
    <row r="1" spans="2:16" s="37" customFormat="1" ht="30.75" customHeight="1"/>
    <row r="2" spans="2:16" s="37" customFormat="1" ht="62" customHeight="1">
      <c r="D2" s="38"/>
      <c r="F2" s="39"/>
      <c r="H2" s="39" t="s">
        <v>314</v>
      </c>
      <c r="I2" s="39"/>
    </row>
    <row r="3" spans="2:16" s="37" customFormat="1" ht="30.75" customHeight="1">
      <c r="C3" s="41"/>
      <c r="D3" s="41"/>
      <c r="E3" s="41"/>
      <c r="J3" s="42"/>
      <c r="K3" s="42"/>
      <c r="L3" s="42"/>
      <c r="M3" s="42"/>
    </row>
    <row r="5" spans="2:1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282"/>
      <c r="J5" s="282"/>
      <c r="K5" s="284"/>
      <c r="L5" s="284"/>
      <c r="M5" s="284"/>
      <c r="N5" s="284"/>
      <c r="O5" s="284"/>
    </row>
    <row r="6" spans="2:16" s="288" customFormat="1" ht="30" customHeight="1">
      <c r="B6" s="338" t="s">
        <v>310</v>
      </c>
      <c r="C6" s="339"/>
      <c r="D6" s="339"/>
      <c r="E6" s="339"/>
      <c r="F6" s="339"/>
      <c r="G6" s="339"/>
      <c r="H6" s="339"/>
      <c r="I6" s="286"/>
      <c r="J6" s="286"/>
      <c r="K6" s="287"/>
      <c r="L6" s="287"/>
      <c r="M6" s="287"/>
      <c r="N6" s="287"/>
      <c r="O6" s="287"/>
      <c r="P6" s="287"/>
    </row>
    <row r="7" spans="2:16" ht="30" customHeight="1">
      <c r="B7" s="140"/>
      <c r="C7" s="140"/>
      <c r="D7" s="140"/>
      <c r="E7" s="140"/>
      <c r="F7" s="140"/>
      <c r="G7" s="140"/>
      <c r="H7" s="140"/>
      <c r="I7" s="140"/>
      <c r="J7" s="140"/>
    </row>
    <row r="8" spans="2:16" ht="60" customHeight="1">
      <c r="B8" s="262" t="s">
        <v>99</v>
      </c>
      <c r="C8" s="263" t="s">
        <v>109</v>
      </c>
      <c r="D8" s="263" t="s">
        <v>0</v>
      </c>
      <c r="E8" s="262" t="s">
        <v>1</v>
      </c>
      <c r="F8" s="262" t="s">
        <v>2</v>
      </c>
      <c r="G8" s="262" t="s">
        <v>3</v>
      </c>
      <c r="H8" s="262" t="s">
        <v>4</v>
      </c>
      <c r="I8" s="140"/>
      <c r="J8" s="140"/>
    </row>
    <row r="9" spans="2:16" ht="30" customHeight="1">
      <c r="B9" s="81" t="s">
        <v>17</v>
      </c>
      <c r="C9" s="81" t="s">
        <v>110</v>
      </c>
      <c r="D9" s="216"/>
      <c r="E9" s="217"/>
      <c r="F9" s="217"/>
      <c r="G9" s="218"/>
      <c r="H9" s="217"/>
      <c r="I9" s="140"/>
      <c r="J9" s="140"/>
    </row>
    <row r="10" spans="2:16" ht="30" customHeight="1">
      <c r="B10" s="34" t="s">
        <v>5</v>
      </c>
      <c r="C10" s="34" t="s">
        <v>111</v>
      </c>
      <c r="D10" s="204" t="s">
        <v>6</v>
      </c>
      <c r="E10" s="222">
        <v>5.3</v>
      </c>
      <c r="F10" s="223">
        <v>1450</v>
      </c>
      <c r="G10" s="222">
        <v>26</v>
      </c>
      <c r="H10" s="223">
        <v>45000</v>
      </c>
      <c r="I10" s="140"/>
      <c r="J10" s="140"/>
    </row>
    <row r="11" spans="2:16" ht="30" customHeight="1">
      <c r="B11" s="81" t="s">
        <v>18</v>
      </c>
      <c r="C11" s="81" t="s">
        <v>112</v>
      </c>
      <c r="D11" s="202"/>
      <c r="E11" s="219"/>
      <c r="F11" s="220"/>
      <c r="G11" s="219"/>
      <c r="H11" s="220"/>
      <c r="I11" s="140"/>
      <c r="J11" s="140"/>
    </row>
    <row r="12" spans="2:16" ht="30" customHeight="1">
      <c r="B12" s="34" t="s">
        <v>19</v>
      </c>
      <c r="C12" s="34" t="s">
        <v>113</v>
      </c>
      <c r="D12" s="204"/>
      <c r="E12" s="222"/>
      <c r="F12" s="223"/>
      <c r="G12" s="222"/>
      <c r="H12" s="223"/>
      <c r="I12" s="140"/>
      <c r="J12" s="140"/>
    </row>
    <row r="13" spans="2:16" ht="30" customHeight="1">
      <c r="B13" s="81" t="s">
        <v>20</v>
      </c>
      <c r="C13" s="81" t="s">
        <v>7</v>
      </c>
      <c r="D13" s="202" t="s">
        <v>8</v>
      </c>
      <c r="E13" s="221">
        <v>10</v>
      </c>
      <c r="F13" s="220">
        <v>3095</v>
      </c>
      <c r="G13" s="219">
        <v>19</v>
      </c>
      <c r="H13" s="220">
        <v>8000</v>
      </c>
      <c r="I13" s="140"/>
      <c r="J13" s="140"/>
    </row>
    <row r="14" spans="2:16" ht="30" customHeight="1">
      <c r="B14" s="34" t="s">
        <v>11</v>
      </c>
      <c r="C14" s="34" t="s">
        <v>110</v>
      </c>
      <c r="D14" s="204" t="s">
        <v>12</v>
      </c>
      <c r="E14" s="222"/>
      <c r="F14" s="223">
        <v>716</v>
      </c>
      <c r="G14" s="222">
        <v>19</v>
      </c>
      <c r="H14" s="223">
        <v>13000</v>
      </c>
      <c r="I14" s="140"/>
      <c r="J14" s="140"/>
    </row>
    <row r="15" spans="2:16" ht="30" customHeight="1">
      <c r="B15" s="81" t="s">
        <v>21</v>
      </c>
      <c r="C15" s="81" t="s">
        <v>7</v>
      </c>
      <c r="D15" s="202"/>
      <c r="E15" s="219"/>
      <c r="F15" s="220"/>
      <c r="G15" s="219"/>
      <c r="H15" s="220"/>
      <c r="I15" s="140"/>
      <c r="J15" s="140"/>
    </row>
    <row r="16" spans="2:16" ht="30" customHeight="1">
      <c r="B16" s="34" t="s">
        <v>9</v>
      </c>
      <c r="C16" s="34" t="s">
        <v>7</v>
      </c>
      <c r="D16" s="204" t="s">
        <v>10</v>
      </c>
      <c r="E16" s="224">
        <v>10</v>
      </c>
      <c r="F16" s="223"/>
      <c r="G16" s="222">
        <v>18</v>
      </c>
      <c r="H16" s="223">
        <v>3000</v>
      </c>
      <c r="I16" s="140"/>
      <c r="J16" s="140"/>
    </row>
    <row r="17" spans="1:13" ht="30" customHeight="1">
      <c r="B17" s="81" t="s">
        <v>22</v>
      </c>
      <c r="C17" s="81" t="s">
        <v>114</v>
      </c>
      <c r="D17" s="202"/>
      <c r="E17" s="221"/>
      <c r="F17" s="220"/>
      <c r="G17" s="219"/>
      <c r="H17" s="220"/>
      <c r="I17" s="140"/>
      <c r="J17" s="140"/>
    </row>
    <row r="18" spans="1:13" ht="30" customHeight="1">
      <c r="B18" s="34" t="s">
        <v>23</v>
      </c>
      <c r="C18" s="34" t="s">
        <v>115</v>
      </c>
      <c r="D18" s="204"/>
      <c r="E18" s="224"/>
      <c r="F18" s="223"/>
      <c r="G18" s="222"/>
      <c r="H18" s="223"/>
      <c r="I18" s="140"/>
      <c r="J18" s="140"/>
    </row>
    <row r="19" spans="1:13" ht="30" customHeight="1">
      <c r="B19" s="81" t="s">
        <v>24</v>
      </c>
      <c r="C19" s="81" t="s">
        <v>110</v>
      </c>
      <c r="D19" s="202"/>
      <c r="E19" s="221"/>
      <c r="F19" s="220"/>
      <c r="G19" s="219"/>
      <c r="H19" s="220"/>
      <c r="I19" s="140"/>
      <c r="J19" s="140"/>
    </row>
    <row r="20" spans="1:13" ht="30" customHeight="1">
      <c r="B20" s="34" t="s">
        <v>25</v>
      </c>
      <c r="C20" s="34" t="s">
        <v>110</v>
      </c>
      <c r="D20" s="204"/>
      <c r="E20" s="224"/>
      <c r="F20" s="223"/>
      <c r="G20" s="222"/>
      <c r="H20" s="223"/>
      <c r="I20" s="140"/>
      <c r="J20" s="140"/>
    </row>
    <row r="21" spans="1:13" ht="30" customHeight="1">
      <c r="B21" s="81" t="s">
        <v>26</v>
      </c>
      <c r="C21" s="81" t="s">
        <v>116</v>
      </c>
      <c r="D21" s="202"/>
      <c r="E21" s="221"/>
      <c r="F21" s="220"/>
      <c r="G21" s="219"/>
      <c r="H21" s="220"/>
      <c r="I21" s="140"/>
      <c r="J21" s="140"/>
    </row>
    <row r="22" spans="1:13" ht="30" customHeight="1">
      <c r="B22" s="34" t="s">
        <v>13</v>
      </c>
      <c r="C22" s="34" t="s">
        <v>117</v>
      </c>
      <c r="D22" s="204" t="s">
        <v>14</v>
      </c>
      <c r="E22" s="222">
        <v>6.4</v>
      </c>
      <c r="F22" s="223">
        <v>2418</v>
      </c>
      <c r="G22" s="222">
        <v>18</v>
      </c>
      <c r="H22" s="223">
        <v>22000</v>
      </c>
      <c r="I22" s="140"/>
      <c r="J22" s="140"/>
    </row>
    <row r="23" spans="1:13" ht="30" customHeight="1">
      <c r="B23" s="81" t="s">
        <v>27</v>
      </c>
      <c r="C23" s="81" t="s">
        <v>110</v>
      </c>
      <c r="D23" s="202"/>
      <c r="E23" s="219"/>
      <c r="F23" s="220"/>
      <c r="G23" s="219"/>
      <c r="H23" s="220"/>
      <c r="I23" s="140"/>
      <c r="J23" s="140"/>
    </row>
    <row r="24" spans="1:13" ht="30" customHeight="1">
      <c r="B24" s="24"/>
      <c r="C24" s="168"/>
      <c r="D24" s="140"/>
      <c r="E24" s="214"/>
      <c r="F24" s="140"/>
      <c r="G24" s="214"/>
      <c r="H24" s="140"/>
      <c r="I24" s="140"/>
      <c r="J24" s="140"/>
    </row>
    <row r="25" spans="1:13" s="24" customFormat="1" ht="25" customHeight="1">
      <c r="B25" s="340" t="s">
        <v>256</v>
      </c>
      <c r="C25" s="340"/>
      <c r="D25" s="340"/>
      <c r="E25" s="340"/>
      <c r="F25" s="340"/>
      <c r="G25" s="340"/>
      <c r="H25" s="340"/>
      <c r="I25" s="140"/>
      <c r="J25" s="140"/>
    </row>
    <row r="26" spans="1:13" s="24" customFormat="1" ht="25" customHeight="1">
      <c r="B26" s="342" t="s">
        <v>311</v>
      </c>
      <c r="C26" s="342"/>
      <c r="D26" s="342"/>
      <c r="E26" s="342"/>
      <c r="F26" s="342"/>
      <c r="G26" s="342"/>
      <c r="H26" s="342"/>
      <c r="I26" s="140"/>
      <c r="J26" s="140"/>
    </row>
    <row r="27" spans="1:13" ht="30" customHeight="1">
      <c r="A27" s="215"/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13" s="290" customFormat="1" ht="30.75" customHeight="1">
      <c r="B28" s="289" t="s">
        <v>263</v>
      </c>
      <c r="C28" s="289"/>
      <c r="D28" s="289"/>
      <c r="E28" s="289"/>
      <c r="F28" s="289"/>
      <c r="G28" s="289"/>
      <c r="H28" s="310" t="s">
        <v>264</v>
      </c>
      <c r="I28" s="293"/>
    </row>
    <row r="29" spans="1:13" ht="31" customHeight="1">
      <c r="B29" s="237"/>
    </row>
    <row r="30" spans="1:13" ht="50" customHeight="1">
      <c r="B30" s="335" t="s">
        <v>126</v>
      </c>
      <c r="C30" s="335"/>
      <c r="D30" s="335"/>
      <c r="E30" s="335"/>
      <c r="F30" s="335"/>
      <c r="G30" s="335"/>
      <c r="H30" s="335"/>
      <c r="I30" s="268"/>
      <c r="J30" s="268"/>
      <c r="K30" s="268"/>
      <c r="L30" s="268"/>
      <c r="M30" s="268"/>
    </row>
    <row r="31" spans="1:13" ht="30" customHeight="1">
      <c r="A31" s="89"/>
      <c r="C31" s="140"/>
      <c r="D31" s="140"/>
      <c r="E31" s="140"/>
      <c r="F31" s="140"/>
      <c r="G31" s="140"/>
      <c r="H31" s="140"/>
      <c r="I31" s="140"/>
      <c r="J31" s="140"/>
    </row>
    <row r="32" spans="1:13" ht="30" customHeight="1">
      <c r="C32" s="140"/>
      <c r="D32" s="140"/>
      <c r="E32" s="140"/>
      <c r="F32" s="140"/>
      <c r="G32" s="140"/>
      <c r="H32" s="140"/>
      <c r="I32" s="140"/>
      <c r="J32" s="140"/>
    </row>
    <row r="33" spans="2:10" ht="30" customHeight="1">
      <c r="C33" s="140"/>
      <c r="D33" s="140"/>
      <c r="E33" s="140"/>
      <c r="F33" s="140"/>
      <c r="G33" s="140"/>
      <c r="H33" s="140"/>
      <c r="I33" s="140"/>
      <c r="J33" s="140"/>
    </row>
    <row r="34" spans="2:10" ht="30" customHeight="1">
      <c r="C34" s="140"/>
      <c r="D34" s="140"/>
      <c r="E34" s="140"/>
      <c r="F34" s="140"/>
      <c r="G34" s="140"/>
      <c r="H34" s="140"/>
      <c r="I34" s="140"/>
      <c r="J34" s="140"/>
    </row>
    <row r="35" spans="2:10" ht="30" customHeight="1">
      <c r="B35" s="140"/>
      <c r="C35" s="140"/>
      <c r="D35" s="140"/>
      <c r="E35" s="140"/>
      <c r="F35" s="140"/>
      <c r="G35" s="140"/>
      <c r="H35" s="140"/>
      <c r="I35" s="140"/>
      <c r="J35" s="140"/>
    </row>
    <row r="36" spans="2:10" ht="30" customHeight="1">
      <c r="B36" s="140"/>
      <c r="C36" s="140"/>
      <c r="D36" s="140"/>
      <c r="E36" s="140"/>
      <c r="F36" s="140"/>
      <c r="G36" s="140"/>
      <c r="H36" s="140"/>
      <c r="I36" s="140"/>
      <c r="J36" s="140"/>
    </row>
    <row r="37" spans="2:10" ht="30" customHeight="1">
      <c r="B37" s="140"/>
      <c r="C37" s="140"/>
      <c r="D37" s="140"/>
      <c r="E37" s="140"/>
      <c r="F37" s="140"/>
      <c r="G37" s="140"/>
      <c r="H37" s="140"/>
      <c r="I37" s="140"/>
      <c r="J37" s="140"/>
    </row>
    <row r="38" spans="2:10" ht="30" customHeight="1">
      <c r="B38" s="140"/>
      <c r="C38" s="140"/>
      <c r="D38" s="140"/>
      <c r="E38" s="140"/>
      <c r="F38" s="140"/>
      <c r="G38" s="140"/>
      <c r="H38" s="140"/>
      <c r="I38" s="140"/>
      <c r="J38" s="140"/>
    </row>
  </sheetData>
  <mergeCells count="5">
    <mergeCell ref="B5:H5"/>
    <mergeCell ref="B6:H6"/>
    <mergeCell ref="B25:H25"/>
    <mergeCell ref="B26:H26"/>
    <mergeCell ref="B30:H30"/>
  </mergeCells>
  <phoneticPr fontId="0" type="noConversion"/>
  <hyperlinks>
    <hyperlink ref="B30" location="Índice!A1" display="Volver al índice"/>
    <hyperlink ref="H28" location="'3'!A1" display="Siguiente   "/>
    <hyperlink ref="B28" location="'1'!A1" display="  Atrás "/>
  </hyperlinks>
  <pageMargins left="0.70000000000000007" right="0.70000000000000007" top="1.54" bottom="0.75000000000000011" header="0.30000000000000004" footer="0.30000000000000004"/>
  <pageSetup paperSize="9" scale="66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8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83203125" style="15" customWidth="1"/>
    <col min="3" max="3" width="20.83203125" style="15" customWidth="1"/>
    <col min="4" max="6" width="12.83203125" style="15"/>
    <col min="7" max="7" width="17" style="15" customWidth="1"/>
    <col min="8" max="8" width="18.83203125" style="15" customWidth="1"/>
    <col min="9" max="9" width="21.83203125" style="15" customWidth="1"/>
    <col min="10" max="10" width="19.33203125" style="15" customWidth="1"/>
    <col min="11" max="11" width="18.83203125" style="15" customWidth="1"/>
    <col min="12" max="16384" width="12.83203125" style="15"/>
  </cols>
  <sheetData>
    <row r="1" spans="1:32" s="37" customFormat="1" ht="30.75" customHeight="1"/>
    <row r="2" spans="1:32" s="37" customFormat="1" ht="62" customHeight="1">
      <c r="D2" s="38"/>
      <c r="F2" s="39"/>
      <c r="G2" s="38"/>
      <c r="J2" s="328" t="s">
        <v>314</v>
      </c>
      <c r="K2" s="328"/>
      <c r="N2" s="40"/>
    </row>
    <row r="3" spans="1:32" s="37" customFormat="1" ht="30.75" customHeight="1">
      <c r="C3" s="41"/>
      <c r="D3" s="41"/>
      <c r="E3" s="41"/>
      <c r="J3" s="42"/>
      <c r="K3" s="42"/>
      <c r="L3" s="42"/>
      <c r="M3" s="42"/>
    </row>
    <row r="4" spans="1:32" s="13" customFormat="1" ht="30" customHeight="1"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</row>
    <row r="5" spans="1:32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  <c r="W5" s="283"/>
      <c r="X5" s="282"/>
      <c r="Y5" s="282"/>
      <c r="Z5" s="282"/>
      <c r="AA5" s="282"/>
      <c r="AB5" s="282"/>
      <c r="AC5" s="284"/>
      <c r="AD5" s="284"/>
      <c r="AE5" s="284"/>
    </row>
    <row r="6" spans="1:32" s="288" customFormat="1" ht="30" customHeight="1">
      <c r="B6" s="378" t="s">
        <v>277</v>
      </c>
      <c r="C6" s="378"/>
      <c r="D6" s="378"/>
      <c r="E6" s="378"/>
      <c r="F6" s="378"/>
      <c r="G6" s="378"/>
      <c r="H6" s="378"/>
      <c r="I6" s="378"/>
      <c r="J6" s="378"/>
      <c r="K6" s="291"/>
      <c r="L6" s="291"/>
      <c r="M6" s="291"/>
      <c r="N6" s="291"/>
      <c r="O6" s="291"/>
      <c r="P6" s="291"/>
      <c r="Q6" s="291"/>
      <c r="R6" s="286"/>
      <c r="S6" s="286"/>
      <c r="T6" s="286"/>
      <c r="U6" s="286"/>
      <c r="V6" s="283"/>
      <c r="W6" s="283"/>
      <c r="X6" s="286"/>
      <c r="Y6" s="286"/>
      <c r="Z6" s="286"/>
      <c r="AA6" s="286"/>
      <c r="AB6" s="286"/>
      <c r="AC6" s="287"/>
      <c r="AD6" s="287"/>
      <c r="AE6" s="287"/>
      <c r="AF6" s="287"/>
    </row>
    <row r="7" spans="1:32" ht="30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32" ht="30" customHeight="1">
      <c r="A8" s="96"/>
      <c r="B8" s="373" t="s">
        <v>99</v>
      </c>
      <c r="C8" s="355" t="s">
        <v>109</v>
      </c>
      <c r="D8" s="373" t="s">
        <v>98</v>
      </c>
      <c r="E8" s="373"/>
      <c r="F8" s="373"/>
      <c r="G8" s="373"/>
      <c r="H8" s="373"/>
      <c r="I8" s="373"/>
      <c r="J8" s="373"/>
      <c r="K8" s="373"/>
      <c r="L8" s="96"/>
    </row>
    <row r="9" spans="1:32" ht="30" customHeight="1">
      <c r="A9" s="96"/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227</v>
      </c>
      <c r="I9" s="265" t="s">
        <v>228</v>
      </c>
      <c r="J9" s="265" t="s">
        <v>229</v>
      </c>
      <c r="K9" s="265" t="s">
        <v>231</v>
      </c>
      <c r="L9" s="96"/>
    </row>
    <row r="10" spans="1:32" ht="30" customHeight="1">
      <c r="A10" s="96"/>
      <c r="B10" s="91" t="s">
        <v>17</v>
      </c>
      <c r="C10" s="32" t="s">
        <v>110</v>
      </c>
      <c r="D10" s="93">
        <v>96</v>
      </c>
      <c r="E10" s="93">
        <v>131628.54333333333</v>
      </c>
      <c r="F10" s="93">
        <v>46460.5</v>
      </c>
      <c r="G10" s="93">
        <f>'7.a'!M10</f>
        <v>792</v>
      </c>
      <c r="H10" s="92">
        <f>E10/F10</f>
        <v>2.8331279976180483</v>
      </c>
      <c r="I10" s="93">
        <f>E10/D10</f>
        <v>1371.1306597222222</v>
      </c>
      <c r="J10" s="93">
        <f>F10/D10</f>
        <v>483.96354166666669</v>
      </c>
      <c r="K10" s="92">
        <f>G10/D10</f>
        <v>8.25</v>
      </c>
      <c r="L10" s="96"/>
    </row>
    <row r="11" spans="1:32" ht="30" customHeight="1">
      <c r="A11" s="96"/>
      <c r="B11" s="83" t="s">
        <v>5</v>
      </c>
      <c r="C11" s="34" t="s">
        <v>111</v>
      </c>
      <c r="D11" s="85"/>
      <c r="E11" s="85"/>
      <c r="F11" s="85"/>
      <c r="G11" s="85"/>
      <c r="H11" s="84"/>
      <c r="I11" s="85"/>
      <c r="J11" s="85"/>
      <c r="K11" s="84"/>
      <c r="L11" s="96"/>
    </row>
    <row r="12" spans="1:32" ht="30" customHeight="1">
      <c r="A12" s="96"/>
      <c r="B12" s="91" t="s">
        <v>18</v>
      </c>
      <c r="C12" s="32" t="s">
        <v>112</v>
      </c>
      <c r="D12" s="93">
        <v>1207</v>
      </c>
      <c r="E12" s="93">
        <v>1335139</v>
      </c>
      <c r="F12" s="93">
        <v>512205</v>
      </c>
      <c r="G12" s="93">
        <f>'7.a'!M12</f>
        <v>10182</v>
      </c>
      <c r="H12" s="92">
        <f>E12/F12</f>
        <v>2.6066496812799564</v>
      </c>
      <c r="I12" s="93">
        <f t="shared" ref="I12:I24" si="0">E12/D12</f>
        <v>1106.1632145816072</v>
      </c>
      <c r="J12" s="93">
        <f t="shared" ref="J12:J24" si="1">F12/D12</f>
        <v>424.36205468102736</v>
      </c>
      <c r="K12" s="92">
        <f t="shared" ref="K12:K24" si="2">G12/D12</f>
        <v>8.4357912178956092</v>
      </c>
      <c r="L12" s="96"/>
    </row>
    <row r="13" spans="1:32" ht="30" customHeight="1">
      <c r="A13" s="96"/>
      <c r="B13" s="83" t="s">
        <v>19</v>
      </c>
      <c r="C13" s="34" t="s">
        <v>113</v>
      </c>
      <c r="D13" s="85"/>
      <c r="E13" s="85"/>
      <c r="F13" s="85"/>
      <c r="G13" s="85"/>
      <c r="H13" s="84"/>
      <c r="I13" s="85"/>
      <c r="J13" s="85"/>
      <c r="K13" s="84"/>
      <c r="L13" s="96"/>
    </row>
    <row r="14" spans="1:32" ht="30" customHeight="1">
      <c r="A14" s="96"/>
      <c r="B14" s="91" t="s">
        <v>20</v>
      </c>
      <c r="C14" s="32" t="s">
        <v>7</v>
      </c>
      <c r="D14" s="93">
        <v>43</v>
      </c>
      <c r="E14" s="93">
        <v>65495</v>
      </c>
      <c r="F14" s="93">
        <v>4952</v>
      </c>
      <c r="G14" s="93">
        <f>'7.a'!M14</f>
        <v>191</v>
      </c>
      <c r="H14" s="92">
        <f t="shared" ref="H14:H24" si="3">E14/F14</f>
        <v>13.22596930533118</v>
      </c>
      <c r="I14" s="93">
        <f t="shared" si="0"/>
        <v>1523.1395348837209</v>
      </c>
      <c r="J14" s="93">
        <f t="shared" si="1"/>
        <v>115.16279069767442</v>
      </c>
      <c r="K14" s="92">
        <f t="shared" si="2"/>
        <v>4.441860465116279</v>
      </c>
      <c r="L14" s="96"/>
    </row>
    <row r="15" spans="1:32" ht="30" customHeight="1">
      <c r="A15" s="96"/>
      <c r="B15" s="83" t="s">
        <v>11</v>
      </c>
      <c r="C15" s="34" t="s">
        <v>110</v>
      </c>
      <c r="D15" s="85"/>
      <c r="E15" s="85"/>
      <c r="F15" s="85"/>
      <c r="G15" s="85"/>
      <c r="H15" s="84"/>
      <c r="I15" s="85"/>
      <c r="J15" s="85"/>
      <c r="K15" s="84"/>
      <c r="L15" s="96"/>
    </row>
    <row r="16" spans="1:32" ht="30" customHeight="1">
      <c r="A16" s="96"/>
      <c r="B16" s="91" t="s">
        <v>21</v>
      </c>
      <c r="C16" s="32" t="s">
        <v>7</v>
      </c>
      <c r="D16" s="93">
        <v>80</v>
      </c>
      <c r="E16" s="93">
        <v>211142</v>
      </c>
      <c r="F16" s="93">
        <v>34930</v>
      </c>
      <c r="G16" s="93">
        <f>'7.a'!M16</f>
        <v>585</v>
      </c>
      <c r="H16" s="92">
        <f t="shared" si="3"/>
        <v>6.0447180074434588</v>
      </c>
      <c r="I16" s="93">
        <f t="shared" si="0"/>
        <v>2639.2750000000001</v>
      </c>
      <c r="J16" s="93">
        <f t="shared" si="1"/>
        <v>436.625</v>
      </c>
      <c r="K16" s="92">
        <f t="shared" si="2"/>
        <v>7.3125</v>
      </c>
      <c r="L16" s="96"/>
    </row>
    <row r="17" spans="1:12" ht="30" customHeight="1">
      <c r="A17" s="96"/>
      <c r="B17" s="83" t="s">
        <v>9</v>
      </c>
      <c r="C17" s="34" t="s">
        <v>7</v>
      </c>
      <c r="D17" s="85"/>
      <c r="E17" s="85"/>
      <c r="F17" s="85"/>
      <c r="G17" s="85"/>
      <c r="H17" s="84"/>
      <c r="I17" s="85"/>
      <c r="J17" s="85"/>
      <c r="K17" s="84"/>
      <c r="L17" s="96"/>
    </row>
    <row r="18" spans="1:12" ht="30" customHeight="1">
      <c r="A18" s="96"/>
      <c r="B18" s="91" t="s">
        <v>22</v>
      </c>
      <c r="C18" s="32" t="s">
        <v>114</v>
      </c>
      <c r="D18" s="93"/>
      <c r="E18" s="93"/>
      <c r="F18" s="93"/>
      <c r="G18" s="93"/>
      <c r="H18" s="92"/>
      <c r="I18" s="93"/>
      <c r="J18" s="93"/>
      <c r="K18" s="92"/>
      <c r="L18" s="96"/>
    </row>
    <row r="19" spans="1:12" ht="30" customHeight="1">
      <c r="A19" s="96"/>
      <c r="B19" s="83" t="s">
        <v>23</v>
      </c>
      <c r="C19" s="34" t="s">
        <v>115</v>
      </c>
      <c r="D19" s="85">
        <v>2</v>
      </c>
      <c r="E19" s="85">
        <v>2500</v>
      </c>
      <c r="F19" s="85">
        <v>150</v>
      </c>
      <c r="G19" s="85">
        <f>'7.a'!M19</f>
        <v>110</v>
      </c>
      <c r="H19" s="84">
        <f t="shared" si="3"/>
        <v>16.666666666666668</v>
      </c>
      <c r="I19" s="85">
        <f t="shared" si="0"/>
        <v>1250</v>
      </c>
      <c r="J19" s="85">
        <f t="shared" si="1"/>
        <v>75</v>
      </c>
      <c r="K19" s="84">
        <f t="shared" si="2"/>
        <v>55</v>
      </c>
      <c r="L19" s="96"/>
    </row>
    <row r="20" spans="1:12" ht="30" customHeight="1">
      <c r="A20" s="96"/>
      <c r="B20" s="91" t="s">
        <v>24</v>
      </c>
      <c r="C20" s="32" t="s">
        <v>110</v>
      </c>
      <c r="D20" s="93">
        <v>96</v>
      </c>
      <c r="E20" s="93">
        <v>151115.13666666666</v>
      </c>
      <c r="F20" s="93">
        <v>38357.146666666667</v>
      </c>
      <c r="G20" s="93">
        <f>'7.a'!M20</f>
        <v>792</v>
      </c>
      <c r="H20" s="92">
        <f t="shared" si="3"/>
        <v>3.9396865981689286</v>
      </c>
      <c r="I20" s="93">
        <f t="shared" si="0"/>
        <v>1574.1160069444443</v>
      </c>
      <c r="J20" s="93">
        <f t="shared" si="1"/>
        <v>399.55361111111114</v>
      </c>
      <c r="K20" s="92">
        <f t="shared" si="2"/>
        <v>8.25</v>
      </c>
      <c r="L20" s="96"/>
    </row>
    <row r="21" spans="1:12" ht="30" customHeight="1">
      <c r="A21" s="96"/>
      <c r="B21" s="83" t="s">
        <v>25</v>
      </c>
      <c r="C21" s="34" t="s">
        <v>110</v>
      </c>
      <c r="D21" s="85">
        <v>587</v>
      </c>
      <c r="E21" s="85">
        <v>303578</v>
      </c>
      <c r="F21" s="85">
        <v>177021.20333333334</v>
      </c>
      <c r="G21" s="85">
        <f>'7.a'!M21</f>
        <v>1864</v>
      </c>
      <c r="H21" s="84">
        <f t="shared" si="3"/>
        <v>1.7149245078193176</v>
      </c>
      <c r="I21" s="85">
        <f t="shared" si="0"/>
        <v>517.16865417376493</v>
      </c>
      <c r="J21" s="85">
        <f t="shared" si="1"/>
        <v>301.56934128336172</v>
      </c>
      <c r="K21" s="84">
        <f t="shared" si="2"/>
        <v>3.1754684838160134</v>
      </c>
      <c r="L21" s="96"/>
    </row>
    <row r="22" spans="1:12" ht="30" customHeight="1">
      <c r="A22" s="96"/>
      <c r="B22" s="91" t="s">
        <v>26</v>
      </c>
      <c r="C22" s="32" t="s">
        <v>116</v>
      </c>
      <c r="D22" s="93">
        <v>5</v>
      </c>
      <c r="E22" s="93">
        <v>3632</v>
      </c>
      <c r="F22" s="93">
        <v>130</v>
      </c>
      <c r="G22" s="93">
        <f>'7.a'!M22</f>
        <v>17</v>
      </c>
      <c r="H22" s="92">
        <f t="shared" si="3"/>
        <v>27.938461538461539</v>
      </c>
      <c r="I22" s="93">
        <f t="shared" si="0"/>
        <v>726.4</v>
      </c>
      <c r="J22" s="93">
        <f t="shared" si="1"/>
        <v>26</v>
      </c>
      <c r="K22" s="92">
        <f t="shared" si="2"/>
        <v>3.4</v>
      </c>
      <c r="L22" s="96"/>
    </row>
    <row r="23" spans="1:12" ht="30" customHeight="1">
      <c r="A23" s="96"/>
      <c r="B23" s="83" t="s">
        <v>13</v>
      </c>
      <c r="C23" s="34" t="s">
        <v>117</v>
      </c>
      <c r="D23" s="85">
        <v>13</v>
      </c>
      <c r="E23" s="85">
        <v>3018</v>
      </c>
      <c r="F23" s="85">
        <v>5850</v>
      </c>
      <c r="G23" s="85"/>
      <c r="H23" s="84">
        <f t="shared" si="3"/>
        <v>0.51589743589743586</v>
      </c>
      <c r="I23" s="85">
        <f t="shared" si="0"/>
        <v>232.15384615384616</v>
      </c>
      <c r="J23" s="85">
        <f t="shared" si="1"/>
        <v>450</v>
      </c>
      <c r="K23" s="84"/>
      <c r="L23" s="96"/>
    </row>
    <row r="24" spans="1:12" ht="30" customHeight="1">
      <c r="A24" s="96"/>
      <c r="B24" s="91" t="s">
        <v>27</v>
      </c>
      <c r="C24" s="32" t="s">
        <v>110</v>
      </c>
      <c r="D24" s="93">
        <v>785</v>
      </c>
      <c r="E24" s="93">
        <v>795000</v>
      </c>
      <c r="F24" s="93">
        <v>391483.73333333334</v>
      </c>
      <c r="G24" s="93">
        <f>'7.a'!M24</f>
        <v>5920</v>
      </c>
      <c r="H24" s="92">
        <f t="shared" si="3"/>
        <v>2.0307357172439349</v>
      </c>
      <c r="I24" s="93">
        <f t="shared" si="0"/>
        <v>1012.7388535031847</v>
      </c>
      <c r="J24" s="93">
        <f t="shared" si="1"/>
        <v>498.70539278131633</v>
      </c>
      <c r="K24" s="92">
        <f t="shared" si="2"/>
        <v>7.5414012738853504</v>
      </c>
      <c r="L24" s="96"/>
    </row>
    <row r="25" spans="1:12" ht="30" customHeight="1">
      <c r="A25" s="96"/>
      <c r="B25" s="363" t="s">
        <v>68</v>
      </c>
      <c r="C25" s="363"/>
      <c r="D25" s="245">
        <f>SUM(D10:D24)</f>
        <v>2914</v>
      </c>
      <c r="E25" s="245">
        <f>SUM(E10:E24)</f>
        <v>3002247.68</v>
      </c>
      <c r="F25" s="245">
        <f>SUM(F10:F24)</f>
        <v>1211539.5833333335</v>
      </c>
      <c r="G25" s="245">
        <f>SUM(G10:G24)</f>
        <v>20453</v>
      </c>
      <c r="H25" s="246">
        <f>E25/F25</f>
        <v>2.4780434096423454</v>
      </c>
      <c r="I25" s="245">
        <f>E25/D25</f>
        <v>1030.2840356897736</v>
      </c>
      <c r="J25" s="245">
        <f>F25/D25</f>
        <v>415.7651281171357</v>
      </c>
      <c r="K25" s="246">
        <f>G25/D25</f>
        <v>7.0188743994509268</v>
      </c>
      <c r="L25" s="96"/>
    </row>
    <row r="26" spans="1:12" ht="30" customHeight="1">
      <c r="A26" s="96"/>
      <c r="C26" s="97"/>
      <c r="D26" s="97"/>
      <c r="E26" s="97"/>
      <c r="F26" s="97"/>
      <c r="G26" s="97"/>
      <c r="H26" s="97"/>
      <c r="I26" s="97"/>
      <c r="J26" s="97"/>
      <c r="K26" s="97"/>
      <c r="L26" s="96"/>
    </row>
    <row r="27" spans="1:12" ht="25" customHeight="1">
      <c r="B27" s="376" t="s">
        <v>237</v>
      </c>
      <c r="C27" s="376"/>
      <c r="D27" s="376"/>
      <c r="E27" s="376"/>
      <c r="F27" s="376"/>
      <c r="G27" s="376"/>
      <c r="H27" s="376"/>
      <c r="I27" s="376"/>
      <c r="J27" s="376"/>
      <c r="K27" s="376"/>
      <c r="L27" s="96"/>
    </row>
    <row r="28" spans="1:12" ht="25" customHeight="1">
      <c r="B28" s="376" t="s">
        <v>225</v>
      </c>
      <c r="C28" s="376"/>
      <c r="D28" s="376"/>
      <c r="E28" s="376"/>
      <c r="F28" s="376"/>
      <c r="G28" s="376"/>
      <c r="H28" s="376"/>
      <c r="I28" s="376"/>
      <c r="J28" s="376"/>
      <c r="K28" s="376"/>
      <c r="L28" s="96"/>
    </row>
    <row r="29" spans="1:12" ht="25" customHeight="1">
      <c r="B29" s="376" t="s">
        <v>238</v>
      </c>
      <c r="C29" s="376"/>
      <c r="D29" s="376"/>
      <c r="E29" s="376"/>
      <c r="F29" s="376"/>
      <c r="G29" s="376"/>
      <c r="H29" s="376"/>
      <c r="I29" s="376"/>
      <c r="J29" s="376"/>
      <c r="K29" s="376"/>
      <c r="L29" s="96"/>
    </row>
    <row r="30" spans="1:12" ht="25" customHeight="1">
      <c r="B30" s="376" t="s">
        <v>239</v>
      </c>
      <c r="C30" s="376"/>
      <c r="D30" s="376"/>
      <c r="E30" s="376"/>
      <c r="F30" s="376"/>
      <c r="G30" s="376"/>
      <c r="H30" s="376"/>
      <c r="I30" s="376"/>
      <c r="J30" s="376"/>
      <c r="K30" s="376"/>
      <c r="L30" s="96"/>
    </row>
    <row r="31" spans="1:12" ht="25" customHeight="1">
      <c r="B31" s="361" t="s">
        <v>262</v>
      </c>
      <c r="C31" s="361"/>
      <c r="D31" s="361"/>
      <c r="E31" s="361"/>
      <c r="F31" s="361"/>
      <c r="G31" s="361"/>
      <c r="H31" s="361"/>
      <c r="I31" s="361"/>
      <c r="J31" s="361"/>
      <c r="K31" s="361"/>
      <c r="L31" s="96"/>
    </row>
    <row r="32" spans="1:12" ht="30" customHeight="1">
      <c r="A32" s="98"/>
      <c r="C32" s="97"/>
      <c r="D32" s="97"/>
      <c r="E32" s="97"/>
      <c r="F32" s="97"/>
      <c r="G32" s="97"/>
      <c r="H32" s="97"/>
      <c r="I32" s="97"/>
      <c r="J32" s="97"/>
      <c r="K32" s="97"/>
      <c r="L32" s="96"/>
    </row>
    <row r="33" spans="1:13" s="290" customFormat="1" ht="30.75" customHeight="1">
      <c r="B33" s="289" t="s">
        <v>278</v>
      </c>
      <c r="C33" s="289"/>
      <c r="D33" s="289"/>
      <c r="E33" s="289"/>
      <c r="F33" s="289"/>
      <c r="G33" s="289"/>
      <c r="K33" s="298" t="s">
        <v>273</v>
      </c>
      <c r="L33" s="297"/>
    </row>
    <row r="34" spans="1:13" s="16" customFormat="1" ht="31" customHeight="1">
      <c r="B34" s="237"/>
    </row>
    <row r="35" spans="1:13" s="16" customFormat="1" ht="50" customHeight="1">
      <c r="B35" s="335" t="s">
        <v>126</v>
      </c>
      <c r="C35" s="335"/>
      <c r="D35" s="335"/>
      <c r="E35" s="335"/>
      <c r="F35" s="335"/>
      <c r="G35" s="335"/>
      <c r="H35" s="335"/>
      <c r="I35" s="335"/>
      <c r="J35" s="335"/>
      <c r="K35" s="335"/>
      <c r="L35" s="268"/>
      <c r="M35" s="268"/>
    </row>
    <row r="36" spans="1:13" ht="30" customHeight="1">
      <c r="A36" s="29"/>
      <c r="B36" s="97"/>
      <c r="C36" s="97"/>
      <c r="D36" s="99"/>
      <c r="E36" s="99"/>
      <c r="F36" s="99"/>
      <c r="G36" s="99"/>
      <c r="H36" s="97"/>
      <c r="I36" s="97"/>
      <c r="J36" s="97"/>
      <c r="K36" s="97"/>
      <c r="L36" s="96"/>
    </row>
    <row r="37" spans="1:13" ht="30" customHeight="1"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3" ht="30" customHeight="1"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3">
    <mergeCell ref="B30:K30"/>
    <mergeCell ref="B31:K31"/>
    <mergeCell ref="B35:K35"/>
    <mergeCell ref="B25:C25"/>
    <mergeCell ref="B5:K5"/>
    <mergeCell ref="B27:K27"/>
    <mergeCell ref="B28:K28"/>
    <mergeCell ref="B29:K29"/>
    <mergeCell ref="J2:K2"/>
    <mergeCell ref="B6:J6"/>
    <mergeCell ref="B8:B9"/>
    <mergeCell ref="D8:K8"/>
    <mergeCell ref="C8:C9"/>
  </mergeCells>
  <phoneticPr fontId="0" type="noConversion"/>
  <hyperlinks>
    <hyperlink ref="B35" location="Índice!A1" display="Volver al índice"/>
    <hyperlink ref="K33" location="'10.i'!A1" display="Siguiente   "/>
    <hyperlink ref="B33" location="'10.g'!A1" display="  Atrás "/>
  </hyperlinks>
  <pageMargins left="0.70000000000000007" right="0.70000000000000007" top="1.54" bottom="0.75000000000000011" header="0.30000000000000004" footer="0.30000000000000004"/>
  <pageSetup paperSize="9" scale="59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8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6640625" style="15" customWidth="1"/>
    <col min="3" max="3" width="20.6640625" style="15" customWidth="1"/>
    <col min="4" max="6" width="12.83203125" style="15"/>
    <col min="7" max="7" width="17.33203125" style="15" customWidth="1"/>
    <col min="8" max="8" width="18.1640625" style="15" customWidth="1"/>
    <col min="9" max="9" width="20.5" style="15" customWidth="1"/>
    <col min="10" max="10" width="21" style="15" customWidth="1"/>
    <col min="11" max="11" width="19.33203125" style="15" customWidth="1"/>
    <col min="12" max="16384" width="12.83203125" style="15"/>
  </cols>
  <sheetData>
    <row r="1" spans="2:33" s="37" customFormat="1" ht="30.75" customHeight="1"/>
    <row r="2" spans="2:33" s="37" customFormat="1" ht="62" customHeight="1">
      <c r="D2" s="38"/>
      <c r="F2" s="39"/>
      <c r="G2" s="38"/>
      <c r="J2" s="328" t="s">
        <v>314</v>
      </c>
      <c r="K2" s="328"/>
      <c r="N2" s="40"/>
    </row>
    <row r="3" spans="2:33" s="37" customFormat="1" ht="30.75" customHeight="1">
      <c r="C3" s="41"/>
      <c r="D3" s="41"/>
      <c r="E3" s="41"/>
      <c r="J3" s="42"/>
      <c r="K3" s="42"/>
      <c r="L3" s="42"/>
      <c r="M3" s="42"/>
    </row>
    <row r="4" spans="2:33" s="13" customFormat="1" ht="30" customHeight="1"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2:33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3"/>
      <c r="X5" s="283"/>
      <c r="Y5" s="282"/>
      <c r="Z5" s="282"/>
      <c r="AA5" s="282"/>
      <c r="AB5" s="282"/>
      <c r="AC5" s="282"/>
      <c r="AD5" s="284"/>
      <c r="AE5" s="284"/>
      <c r="AF5" s="284"/>
    </row>
    <row r="6" spans="2:33" s="288" customFormat="1" ht="30" customHeight="1">
      <c r="B6" s="378" t="s">
        <v>275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91"/>
      <c r="O6" s="291"/>
      <c r="P6" s="291"/>
      <c r="Q6" s="291"/>
      <c r="R6" s="291"/>
      <c r="S6" s="286"/>
      <c r="T6" s="286"/>
      <c r="U6" s="286"/>
      <c r="V6" s="286"/>
      <c r="W6" s="283"/>
      <c r="X6" s="283"/>
      <c r="Y6" s="286"/>
      <c r="Z6" s="286"/>
      <c r="AA6" s="286"/>
      <c r="AB6" s="286"/>
      <c r="AC6" s="286"/>
      <c r="AD6" s="287"/>
      <c r="AE6" s="287"/>
      <c r="AF6" s="287"/>
      <c r="AG6" s="287"/>
    </row>
    <row r="8" spans="2:33" ht="30" customHeight="1">
      <c r="B8" s="373" t="s">
        <v>99</v>
      </c>
      <c r="C8" s="355" t="s">
        <v>109</v>
      </c>
      <c r="D8" s="373" t="s">
        <v>137</v>
      </c>
      <c r="E8" s="373"/>
      <c r="F8" s="373"/>
      <c r="G8" s="373"/>
      <c r="H8" s="373"/>
      <c r="I8" s="373"/>
      <c r="J8" s="373"/>
      <c r="K8" s="373"/>
    </row>
    <row r="9" spans="2:33" ht="30" customHeight="1">
      <c r="B9" s="373"/>
      <c r="C9" s="355"/>
      <c r="D9" s="265" t="s">
        <v>60</v>
      </c>
      <c r="E9" s="265" t="s">
        <v>61</v>
      </c>
      <c r="F9" s="265" t="s">
        <v>91</v>
      </c>
      <c r="G9" s="265" t="s">
        <v>63</v>
      </c>
      <c r="H9" s="265" t="s">
        <v>230</v>
      </c>
      <c r="I9" s="265" t="s">
        <v>228</v>
      </c>
      <c r="J9" s="265" t="s">
        <v>229</v>
      </c>
      <c r="K9" s="265" t="s">
        <v>231</v>
      </c>
    </row>
    <row r="10" spans="2:33" ht="30" customHeight="1">
      <c r="B10" s="91" t="s">
        <v>17</v>
      </c>
      <c r="C10" s="32" t="s">
        <v>110</v>
      </c>
      <c r="D10" s="92"/>
      <c r="E10" s="92"/>
      <c r="F10" s="92"/>
      <c r="G10" s="92"/>
      <c r="H10" s="92" t="s">
        <v>93</v>
      </c>
      <c r="I10" s="92" t="s">
        <v>93</v>
      </c>
      <c r="J10" s="92" t="s">
        <v>93</v>
      </c>
      <c r="K10" s="92" t="s">
        <v>93</v>
      </c>
    </row>
    <row r="11" spans="2:33" ht="30" customHeight="1">
      <c r="B11" s="83" t="s">
        <v>5</v>
      </c>
      <c r="C11" s="34" t="s">
        <v>111</v>
      </c>
      <c r="D11" s="84"/>
      <c r="E11" s="84"/>
      <c r="F11" s="84"/>
      <c r="G11" s="84"/>
      <c r="H11" s="84" t="s">
        <v>93</v>
      </c>
      <c r="I11" s="84" t="s">
        <v>93</v>
      </c>
      <c r="J11" s="84" t="s">
        <v>93</v>
      </c>
      <c r="K11" s="84" t="s">
        <v>93</v>
      </c>
    </row>
    <row r="12" spans="2:33" ht="30" customHeight="1">
      <c r="B12" s="91" t="s">
        <v>18</v>
      </c>
      <c r="C12" s="32" t="s">
        <v>112</v>
      </c>
      <c r="D12" s="93">
        <v>447</v>
      </c>
      <c r="E12" s="93">
        <v>973385</v>
      </c>
      <c r="F12" s="93">
        <v>102117</v>
      </c>
      <c r="G12" s="93">
        <f>'7.a'!N12</f>
        <v>3341</v>
      </c>
      <c r="H12" s="92">
        <f>E12/F12</f>
        <v>9.5320563667166098</v>
      </c>
      <c r="I12" s="93">
        <f>E12/D12</f>
        <v>2177.5950782997761</v>
      </c>
      <c r="J12" s="93">
        <f>F12/D12</f>
        <v>228.4496644295302</v>
      </c>
      <c r="K12" s="92">
        <f>G12/D12</f>
        <v>7.4742729306487696</v>
      </c>
    </row>
    <row r="13" spans="2:33" ht="30" customHeight="1">
      <c r="B13" s="83" t="s">
        <v>19</v>
      </c>
      <c r="C13" s="34" t="s">
        <v>113</v>
      </c>
      <c r="D13" s="85">
        <v>420</v>
      </c>
      <c r="E13" s="85">
        <v>775188.62849999999</v>
      </c>
      <c r="F13" s="85">
        <v>189000</v>
      </c>
      <c r="G13" s="85">
        <f>'7.a'!N13</f>
        <v>6458</v>
      </c>
      <c r="H13" s="84">
        <f>E13/F13</f>
        <v>4.1015271349206346</v>
      </c>
      <c r="I13" s="85">
        <f>E13/D13</f>
        <v>1845.6872107142856</v>
      </c>
      <c r="J13" s="85">
        <f>F13/D13</f>
        <v>450</v>
      </c>
      <c r="K13" s="84">
        <f>G13/D13</f>
        <v>15.376190476190477</v>
      </c>
    </row>
    <row r="14" spans="2:33" ht="30" customHeight="1">
      <c r="B14" s="91" t="s">
        <v>20</v>
      </c>
      <c r="C14" s="32" t="s">
        <v>7</v>
      </c>
      <c r="D14" s="93">
        <v>2136</v>
      </c>
      <c r="E14" s="93">
        <v>4500000</v>
      </c>
      <c r="F14" s="93">
        <v>972420</v>
      </c>
      <c r="G14" s="93">
        <f>'7.a'!N14</f>
        <v>14905</v>
      </c>
      <c r="H14" s="92">
        <f>E14/F14</f>
        <v>4.6276300364040228</v>
      </c>
      <c r="I14" s="93">
        <f>E14/D14</f>
        <v>2106.7415730337079</v>
      </c>
      <c r="J14" s="93">
        <f>F14/D14</f>
        <v>455.25280898876406</v>
      </c>
      <c r="K14" s="92">
        <f>G14/D14</f>
        <v>6.9779962546816483</v>
      </c>
    </row>
    <row r="15" spans="2:33" ht="30" customHeight="1">
      <c r="B15" s="83" t="s">
        <v>11</v>
      </c>
      <c r="C15" s="34" t="s">
        <v>110</v>
      </c>
      <c r="D15" s="85"/>
      <c r="E15" s="85"/>
      <c r="F15" s="85"/>
      <c r="G15" s="85">
        <f>'7.a'!N15</f>
        <v>0</v>
      </c>
      <c r="H15" s="84"/>
      <c r="I15" s="85"/>
      <c r="J15" s="85"/>
      <c r="K15" s="84"/>
    </row>
    <row r="16" spans="2:33" ht="30" customHeight="1">
      <c r="B16" s="91" t="s">
        <v>21</v>
      </c>
      <c r="C16" s="32" t="s">
        <v>7</v>
      </c>
      <c r="D16" s="93"/>
      <c r="E16" s="93"/>
      <c r="F16" s="93"/>
      <c r="G16" s="93">
        <f>'7.a'!N16</f>
        <v>0</v>
      </c>
      <c r="H16" s="92"/>
      <c r="I16" s="93"/>
      <c r="J16" s="93"/>
      <c r="K16" s="92"/>
    </row>
    <row r="17" spans="2:11" ht="30" customHeight="1">
      <c r="B17" s="83" t="s">
        <v>9</v>
      </c>
      <c r="C17" s="34" t="s">
        <v>7</v>
      </c>
      <c r="D17" s="85"/>
      <c r="E17" s="85"/>
      <c r="F17" s="85"/>
      <c r="G17" s="85">
        <f>'7.a'!N17</f>
        <v>0</v>
      </c>
      <c r="H17" s="84"/>
      <c r="I17" s="85"/>
      <c r="J17" s="85"/>
      <c r="K17" s="84"/>
    </row>
    <row r="18" spans="2:11" ht="30" customHeight="1">
      <c r="B18" s="91" t="s">
        <v>22</v>
      </c>
      <c r="C18" s="32" t="s">
        <v>114</v>
      </c>
      <c r="D18" s="93"/>
      <c r="E18" s="93"/>
      <c r="F18" s="93"/>
      <c r="G18" s="93">
        <f>'7.a'!N18</f>
        <v>0</v>
      </c>
      <c r="H18" s="92"/>
      <c r="I18" s="93"/>
      <c r="J18" s="93"/>
      <c r="K18" s="92"/>
    </row>
    <row r="19" spans="2:11" ht="30" customHeight="1">
      <c r="B19" s="83" t="s">
        <v>23</v>
      </c>
      <c r="C19" s="34" t="s">
        <v>115</v>
      </c>
      <c r="D19" s="85"/>
      <c r="E19" s="85"/>
      <c r="F19" s="85"/>
      <c r="G19" s="85">
        <f>'7.a'!N19</f>
        <v>0</v>
      </c>
      <c r="H19" s="84"/>
      <c r="I19" s="85"/>
      <c r="J19" s="85"/>
      <c r="K19" s="84"/>
    </row>
    <row r="20" spans="2:11" ht="30" customHeight="1">
      <c r="B20" s="91" t="s">
        <v>24</v>
      </c>
      <c r="C20" s="32" t="s">
        <v>110</v>
      </c>
      <c r="D20" s="93"/>
      <c r="E20" s="93"/>
      <c r="F20" s="93"/>
      <c r="G20" s="93">
        <f>'7.a'!N20</f>
        <v>0</v>
      </c>
      <c r="H20" s="92"/>
      <c r="I20" s="93"/>
      <c r="J20" s="93"/>
      <c r="K20" s="92"/>
    </row>
    <row r="21" spans="2:11" ht="30" customHeight="1">
      <c r="B21" s="83" t="s">
        <v>25</v>
      </c>
      <c r="C21" s="34" t="s">
        <v>110</v>
      </c>
      <c r="D21" s="85">
        <v>182</v>
      </c>
      <c r="E21" s="85">
        <v>355404</v>
      </c>
      <c r="F21" s="85">
        <v>80028.929999999993</v>
      </c>
      <c r="G21" s="85">
        <f>'7.a'!N21</f>
        <v>1921</v>
      </c>
      <c r="H21" s="84">
        <f>E21/F21</f>
        <v>4.4409440436102301</v>
      </c>
      <c r="I21" s="85">
        <f>E21/D21</f>
        <v>1952.7692307692307</v>
      </c>
      <c r="J21" s="85">
        <f>F21/D21</f>
        <v>439.71939560439557</v>
      </c>
      <c r="K21" s="84">
        <f>G21/D21</f>
        <v>10.554945054945055</v>
      </c>
    </row>
    <row r="22" spans="2:11" ht="30" customHeight="1">
      <c r="B22" s="91" t="s">
        <v>26</v>
      </c>
      <c r="C22" s="32" t="s">
        <v>116</v>
      </c>
      <c r="D22" s="93"/>
      <c r="E22" s="93"/>
      <c r="F22" s="93"/>
      <c r="G22" s="93">
        <f>'7.a'!N22</f>
        <v>0</v>
      </c>
      <c r="H22" s="92"/>
      <c r="I22" s="93"/>
      <c r="J22" s="93"/>
      <c r="K22" s="92"/>
    </row>
    <row r="23" spans="2:11" ht="30" customHeight="1">
      <c r="B23" s="83" t="s">
        <v>108</v>
      </c>
      <c r="C23" s="34" t="s">
        <v>117</v>
      </c>
      <c r="D23" s="85">
        <v>751</v>
      </c>
      <c r="E23" s="85">
        <v>2246917</v>
      </c>
      <c r="F23" s="85">
        <v>337950</v>
      </c>
      <c r="G23" s="85">
        <f>'7.a'!N23</f>
        <v>2721</v>
      </c>
      <c r="H23" s="84">
        <f>E23/F23</f>
        <v>6.6486669625684272</v>
      </c>
      <c r="I23" s="85">
        <f>E23/D23</f>
        <v>2991.9001331557924</v>
      </c>
      <c r="J23" s="85">
        <f>F23/D23</f>
        <v>450</v>
      </c>
      <c r="K23" s="84">
        <f>G23/D23</f>
        <v>3.6231691078561918</v>
      </c>
    </row>
    <row r="24" spans="2:11" ht="30" customHeight="1">
      <c r="B24" s="91" t="s">
        <v>27</v>
      </c>
      <c r="C24" s="32" t="s">
        <v>110</v>
      </c>
      <c r="D24" s="93">
        <v>702</v>
      </c>
      <c r="E24" s="93">
        <v>2172500</v>
      </c>
      <c r="F24" s="93">
        <v>331842.45</v>
      </c>
      <c r="G24" s="93">
        <f>'7.a'!N24</f>
        <v>7417</v>
      </c>
      <c r="H24" s="92">
        <f>E24/F24</f>
        <v>6.5467814621064901</v>
      </c>
      <c r="I24" s="93">
        <f>E24/D24</f>
        <v>3094.7293447293446</v>
      </c>
      <c r="J24" s="93">
        <f>F24/D24</f>
        <v>472.71004273504275</v>
      </c>
      <c r="K24" s="92">
        <f>G24/D24</f>
        <v>10.565527065527066</v>
      </c>
    </row>
    <row r="25" spans="2:11" ht="30" customHeight="1">
      <c r="B25" s="363" t="s">
        <v>68</v>
      </c>
      <c r="C25" s="363"/>
      <c r="D25" s="245">
        <f>SUM(D10:D24)</f>
        <v>4638</v>
      </c>
      <c r="E25" s="245">
        <f>SUM(E10:E24)</f>
        <v>11023394.6285</v>
      </c>
      <c r="F25" s="245">
        <f>SUM(F10:F24)</f>
        <v>2013358.38</v>
      </c>
      <c r="G25" s="245">
        <f>SUM(G10:G24)</f>
        <v>36763</v>
      </c>
      <c r="H25" s="246">
        <f>E25/F25</f>
        <v>5.4751278947665547</v>
      </c>
      <c r="I25" s="245">
        <f>E25/D25</f>
        <v>2376.7560647908581</v>
      </c>
      <c r="J25" s="245">
        <f>F25/D25</f>
        <v>434.10055627425612</v>
      </c>
      <c r="K25" s="246">
        <f>G25/D25</f>
        <v>7.9264769297110824</v>
      </c>
    </row>
    <row r="27" spans="2:11" s="94" customFormat="1" ht="25" customHeight="1">
      <c r="B27" s="379" t="s">
        <v>232</v>
      </c>
      <c r="C27" s="379"/>
      <c r="D27" s="379"/>
      <c r="E27" s="379"/>
      <c r="F27" s="379"/>
      <c r="G27" s="379"/>
      <c r="H27" s="379"/>
      <c r="I27" s="379"/>
      <c r="J27" s="379"/>
      <c r="K27" s="379"/>
    </row>
    <row r="28" spans="2:11" s="94" customFormat="1" ht="25" customHeight="1">
      <c r="B28" s="380" t="s">
        <v>233</v>
      </c>
      <c r="C28" s="380"/>
      <c r="D28" s="380"/>
      <c r="E28" s="380"/>
      <c r="F28" s="380"/>
      <c r="G28" s="380"/>
      <c r="H28" s="380"/>
      <c r="I28" s="380"/>
      <c r="J28" s="380"/>
      <c r="K28" s="380"/>
    </row>
    <row r="29" spans="2:11" s="94" customFormat="1" ht="25" customHeight="1">
      <c r="B29" s="380" t="s">
        <v>234</v>
      </c>
      <c r="C29" s="380"/>
      <c r="D29" s="380"/>
      <c r="E29" s="380"/>
      <c r="F29" s="380"/>
      <c r="G29" s="380"/>
      <c r="H29" s="380"/>
      <c r="I29" s="380"/>
      <c r="J29" s="380"/>
      <c r="K29" s="380"/>
    </row>
    <row r="30" spans="2:11" s="94" customFormat="1" ht="25" customHeight="1">
      <c r="B30" s="380" t="s">
        <v>235</v>
      </c>
      <c r="C30" s="380"/>
      <c r="D30" s="380"/>
      <c r="E30" s="380"/>
      <c r="F30" s="380"/>
      <c r="G30" s="380"/>
      <c r="H30" s="380"/>
      <c r="I30" s="380"/>
      <c r="J30" s="380"/>
      <c r="K30" s="380"/>
    </row>
    <row r="31" spans="2:11" s="94" customFormat="1" ht="25" customHeight="1">
      <c r="B31" s="380" t="s">
        <v>236</v>
      </c>
      <c r="C31" s="380"/>
      <c r="D31" s="380"/>
      <c r="E31" s="380"/>
      <c r="F31" s="380"/>
      <c r="G31" s="380"/>
      <c r="H31" s="380"/>
      <c r="I31" s="380"/>
      <c r="J31" s="380"/>
      <c r="K31" s="380"/>
    </row>
    <row r="32" spans="2:11" s="94" customFormat="1" ht="25" customHeight="1">
      <c r="B32" s="381" t="s">
        <v>276</v>
      </c>
      <c r="C32" s="381"/>
      <c r="D32" s="381"/>
      <c r="E32" s="381"/>
      <c r="F32" s="381"/>
      <c r="G32" s="381"/>
      <c r="H32" s="381"/>
      <c r="I32" s="381"/>
      <c r="J32" s="381"/>
      <c r="K32" s="381"/>
    </row>
    <row r="33" spans="1:13" ht="30" customHeight="1">
      <c r="A33" s="53"/>
    </row>
    <row r="34" spans="1:13" s="290" customFormat="1" ht="30.75" customHeight="1">
      <c r="B34" s="289" t="s">
        <v>260</v>
      </c>
      <c r="C34" s="289"/>
      <c r="D34" s="289"/>
      <c r="E34" s="289"/>
      <c r="F34" s="289"/>
      <c r="G34" s="289"/>
      <c r="K34" s="295" t="s">
        <v>264</v>
      </c>
      <c r="L34" s="297"/>
    </row>
    <row r="35" spans="1:13" s="16" customFormat="1" ht="31" customHeight="1">
      <c r="B35" s="237"/>
    </row>
    <row r="36" spans="1:13" s="16" customFormat="1" ht="50" customHeight="1">
      <c r="B36" s="335" t="s">
        <v>126</v>
      </c>
      <c r="C36" s="335"/>
      <c r="D36" s="335"/>
      <c r="E36" s="335"/>
      <c r="F36" s="335"/>
      <c r="G36" s="335"/>
      <c r="H36" s="335"/>
      <c r="I36" s="335"/>
      <c r="J36" s="335"/>
      <c r="K36" s="335"/>
      <c r="L36" s="268"/>
      <c r="M36" s="268"/>
    </row>
    <row r="37" spans="1:13" ht="30" customHeight="1">
      <c r="A37" s="44"/>
    </row>
    <row r="38" spans="1:13" ht="30" customHeight="1">
      <c r="E38" s="95"/>
      <c r="F38" s="95"/>
      <c r="G38" s="95"/>
      <c r="H38" s="95"/>
    </row>
  </sheetData>
  <mergeCells count="14">
    <mergeCell ref="J2:K2"/>
    <mergeCell ref="B36:K36"/>
    <mergeCell ref="B27:K27"/>
    <mergeCell ref="B28:K28"/>
    <mergeCell ref="B29:K29"/>
    <mergeCell ref="B30:K30"/>
    <mergeCell ref="B31:K31"/>
    <mergeCell ref="B32:K32"/>
    <mergeCell ref="B5:K5"/>
    <mergeCell ref="B6:K6"/>
    <mergeCell ref="B8:B9"/>
    <mergeCell ref="D8:K8"/>
    <mergeCell ref="B25:C25"/>
    <mergeCell ref="C8:C9"/>
  </mergeCells>
  <phoneticPr fontId="0" type="noConversion"/>
  <hyperlinks>
    <hyperlink ref="B36" location="Índice!A1" display="Volver al índice"/>
    <hyperlink ref="K34" location="'10.j'!A1" display="Siguiente   "/>
    <hyperlink ref="B34" location="'10.h'!A1" display="  Atrás "/>
  </hyperlinks>
  <pageMargins left="0.70000000000000007" right="0.70000000000000007" top="1.54" bottom="0.75000000000000011" header="0.30000000000000004" footer="0.30000000000000004"/>
  <pageSetup paperSize="9" scale="59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6"/>
  <sheetViews>
    <sheetView showGridLines="0" workbookViewId="0"/>
  </sheetViews>
  <sheetFormatPr baseColWidth="10" defaultColWidth="12.83203125" defaultRowHeight="30" customHeight="1" x14ac:dyDescent="0"/>
  <cols>
    <col min="1" max="1" width="12.83203125" style="15"/>
    <col min="2" max="2" width="25.6640625" style="15" customWidth="1"/>
    <col min="3" max="3" width="17.1640625" style="15" customWidth="1"/>
    <col min="4" max="6" width="12.83203125" style="15"/>
    <col min="7" max="7" width="18.83203125" style="15" customWidth="1"/>
    <col min="8" max="8" width="15" style="15" customWidth="1"/>
    <col min="9" max="9" width="18.83203125" style="15" customWidth="1"/>
    <col min="10" max="11" width="20.5" style="15" customWidth="1"/>
    <col min="12" max="16384" width="12.83203125" style="15"/>
  </cols>
  <sheetData>
    <row r="1" spans="2:33" s="37" customFormat="1" ht="30.75" customHeight="1"/>
    <row r="2" spans="2:33" s="37" customFormat="1" ht="62" customHeight="1">
      <c r="D2" s="38"/>
      <c r="F2" s="39"/>
      <c r="G2" s="38"/>
      <c r="J2" s="328" t="s">
        <v>314</v>
      </c>
      <c r="K2" s="328"/>
      <c r="N2" s="40"/>
    </row>
    <row r="3" spans="2:33" s="37" customFormat="1" ht="30.75" customHeight="1">
      <c r="C3" s="41"/>
      <c r="D3" s="41"/>
      <c r="E3" s="41"/>
      <c r="J3" s="42"/>
      <c r="K3" s="42"/>
      <c r="L3" s="42"/>
      <c r="M3" s="42"/>
    </row>
    <row r="4" spans="2:33" s="13" customFormat="1" ht="30" customHeight="1"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2:33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3"/>
      <c r="X5" s="283"/>
      <c r="Y5" s="282"/>
      <c r="Z5" s="282"/>
      <c r="AA5" s="282"/>
      <c r="AB5" s="282"/>
      <c r="AC5" s="282"/>
      <c r="AD5" s="284"/>
      <c r="AE5" s="284"/>
      <c r="AF5" s="284"/>
    </row>
    <row r="6" spans="2:33" s="288" customFormat="1" ht="30" customHeight="1">
      <c r="B6" s="378" t="s">
        <v>274</v>
      </c>
      <c r="C6" s="378"/>
      <c r="D6" s="378"/>
      <c r="E6" s="378"/>
      <c r="F6" s="378"/>
      <c r="G6" s="378"/>
      <c r="H6" s="378"/>
      <c r="I6" s="378"/>
      <c r="J6" s="378"/>
      <c r="K6" s="378"/>
      <c r="L6" s="291"/>
      <c r="M6" s="291"/>
      <c r="N6" s="291"/>
      <c r="O6" s="291"/>
      <c r="P6" s="291"/>
      <c r="Q6" s="291"/>
      <c r="R6" s="291"/>
      <c r="S6" s="286"/>
      <c r="T6" s="286"/>
      <c r="U6" s="286"/>
      <c r="V6" s="286"/>
      <c r="W6" s="283"/>
      <c r="X6" s="283"/>
      <c r="Y6" s="286"/>
      <c r="Z6" s="286"/>
      <c r="AA6" s="286"/>
      <c r="AB6" s="286"/>
      <c r="AC6" s="286"/>
      <c r="AD6" s="287"/>
      <c r="AE6" s="287"/>
      <c r="AF6" s="287"/>
      <c r="AG6" s="287"/>
    </row>
    <row r="7" spans="2:33" ht="30" customHeight="1">
      <c r="B7" s="79"/>
    </row>
    <row r="8" spans="2:33" ht="30" customHeight="1">
      <c r="B8" s="355" t="s">
        <v>99</v>
      </c>
      <c r="C8" s="355" t="s">
        <v>109</v>
      </c>
      <c r="D8" s="382" t="s">
        <v>95</v>
      </c>
      <c r="E8" s="382"/>
      <c r="F8" s="382"/>
      <c r="G8" s="382"/>
      <c r="H8" s="382"/>
      <c r="I8" s="382"/>
      <c r="J8" s="382"/>
      <c r="K8" s="382"/>
    </row>
    <row r="9" spans="2:33" ht="30" customHeight="1">
      <c r="B9" s="355"/>
      <c r="C9" s="355"/>
      <c r="D9" s="266" t="s">
        <v>60</v>
      </c>
      <c r="E9" s="266" t="s">
        <v>61</v>
      </c>
      <c r="F9" s="266" t="s">
        <v>91</v>
      </c>
      <c r="G9" s="266" t="s">
        <v>63</v>
      </c>
      <c r="H9" s="266" t="s">
        <v>227</v>
      </c>
      <c r="I9" s="266" t="s">
        <v>228</v>
      </c>
      <c r="J9" s="266" t="s">
        <v>229</v>
      </c>
      <c r="K9" s="266" t="s">
        <v>92</v>
      </c>
    </row>
    <row r="10" spans="2:33" ht="30" customHeight="1">
      <c r="B10" s="80" t="s">
        <v>17</v>
      </c>
      <c r="C10" s="81" t="s">
        <v>110</v>
      </c>
      <c r="D10" s="82"/>
      <c r="E10" s="82"/>
      <c r="F10" s="82"/>
      <c r="G10" s="82"/>
      <c r="H10" s="82"/>
      <c r="I10" s="82" t="s">
        <v>93</v>
      </c>
      <c r="J10" s="82" t="s">
        <v>93</v>
      </c>
      <c r="K10" s="82" t="s">
        <v>93</v>
      </c>
    </row>
    <row r="11" spans="2:33" ht="30" customHeight="1">
      <c r="B11" s="83" t="s">
        <v>5</v>
      </c>
      <c r="C11" s="34" t="s">
        <v>111</v>
      </c>
      <c r="D11" s="84"/>
      <c r="E11" s="84"/>
      <c r="F11" s="84"/>
      <c r="G11" s="84"/>
      <c r="H11" s="84"/>
      <c r="I11" s="84" t="s">
        <v>93</v>
      </c>
      <c r="J11" s="84" t="s">
        <v>93</v>
      </c>
      <c r="K11" s="84" t="s">
        <v>93</v>
      </c>
    </row>
    <row r="12" spans="2:33" ht="30" customHeight="1">
      <c r="B12" s="80" t="s">
        <v>18</v>
      </c>
      <c r="C12" s="81" t="s">
        <v>112</v>
      </c>
      <c r="D12" s="82"/>
      <c r="E12" s="82"/>
      <c r="F12" s="82"/>
      <c r="G12" s="82"/>
      <c r="H12" s="82"/>
      <c r="I12" s="82" t="s">
        <v>93</v>
      </c>
      <c r="J12" s="82" t="s">
        <v>93</v>
      </c>
      <c r="K12" s="82" t="s">
        <v>93</v>
      </c>
    </row>
    <row r="13" spans="2:33" ht="30" customHeight="1">
      <c r="B13" s="83" t="s">
        <v>19</v>
      </c>
      <c r="C13" s="34" t="s">
        <v>113</v>
      </c>
      <c r="D13" s="84"/>
      <c r="E13" s="84"/>
      <c r="F13" s="84"/>
      <c r="G13" s="84"/>
      <c r="H13" s="84"/>
      <c r="I13" s="84" t="s">
        <v>93</v>
      </c>
      <c r="J13" s="84" t="s">
        <v>93</v>
      </c>
      <c r="K13" s="84" t="s">
        <v>93</v>
      </c>
    </row>
    <row r="14" spans="2:33" ht="30" customHeight="1">
      <c r="B14" s="80" t="s">
        <v>20</v>
      </c>
      <c r="C14" s="81" t="s">
        <v>7</v>
      </c>
      <c r="D14" s="82"/>
      <c r="E14" s="82"/>
      <c r="F14" s="82"/>
      <c r="G14" s="82"/>
      <c r="H14" s="82"/>
      <c r="I14" s="82" t="s">
        <v>93</v>
      </c>
      <c r="J14" s="82" t="s">
        <v>93</v>
      </c>
      <c r="K14" s="82" t="s">
        <v>93</v>
      </c>
    </row>
    <row r="15" spans="2:33" ht="30" customHeight="1">
      <c r="B15" s="83" t="s">
        <v>11</v>
      </c>
      <c r="C15" s="34" t="s">
        <v>110</v>
      </c>
      <c r="D15" s="84"/>
      <c r="E15" s="84"/>
      <c r="F15" s="84"/>
      <c r="G15" s="84"/>
      <c r="H15" s="84"/>
      <c r="I15" s="84" t="s">
        <v>93</v>
      </c>
      <c r="J15" s="84" t="s">
        <v>93</v>
      </c>
      <c r="K15" s="84" t="s">
        <v>93</v>
      </c>
    </row>
    <row r="16" spans="2:33" ht="30" customHeight="1">
      <c r="B16" s="80" t="s">
        <v>21</v>
      </c>
      <c r="C16" s="81" t="s">
        <v>7</v>
      </c>
      <c r="D16" s="82"/>
      <c r="E16" s="82"/>
      <c r="F16" s="82"/>
      <c r="G16" s="82"/>
      <c r="H16" s="82"/>
      <c r="I16" s="82" t="s">
        <v>93</v>
      </c>
      <c r="J16" s="82" t="s">
        <v>93</v>
      </c>
      <c r="K16" s="82" t="s">
        <v>93</v>
      </c>
    </row>
    <row r="17" spans="1:12" ht="30" customHeight="1">
      <c r="B17" s="83" t="s">
        <v>9</v>
      </c>
      <c r="C17" s="34" t="s">
        <v>7</v>
      </c>
      <c r="D17" s="84"/>
      <c r="E17" s="84"/>
      <c r="F17" s="84"/>
      <c r="G17" s="84"/>
      <c r="H17" s="84"/>
      <c r="I17" s="84" t="s">
        <v>93</v>
      </c>
      <c r="J17" s="84" t="s">
        <v>93</v>
      </c>
      <c r="K17" s="84" t="s">
        <v>93</v>
      </c>
    </row>
    <row r="18" spans="1:12" ht="30" customHeight="1">
      <c r="B18" s="80" t="s">
        <v>22</v>
      </c>
      <c r="C18" s="81" t="s">
        <v>114</v>
      </c>
      <c r="D18" s="82"/>
      <c r="E18" s="82"/>
      <c r="F18" s="82"/>
      <c r="G18" s="82"/>
      <c r="H18" s="82"/>
      <c r="I18" s="82" t="s">
        <v>93</v>
      </c>
      <c r="J18" s="82" t="s">
        <v>93</v>
      </c>
      <c r="K18" s="82" t="s">
        <v>93</v>
      </c>
    </row>
    <row r="19" spans="1:12" ht="30" customHeight="1">
      <c r="B19" s="83" t="s">
        <v>23</v>
      </c>
      <c r="C19" s="34" t="s">
        <v>115</v>
      </c>
      <c r="D19" s="84"/>
      <c r="E19" s="84"/>
      <c r="F19" s="84"/>
      <c r="G19" s="84"/>
      <c r="H19" s="84"/>
      <c r="I19" s="84" t="s">
        <v>93</v>
      </c>
      <c r="J19" s="84" t="s">
        <v>93</v>
      </c>
      <c r="K19" s="84" t="s">
        <v>93</v>
      </c>
    </row>
    <row r="20" spans="1:12" ht="30" customHeight="1">
      <c r="B20" s="80" t="s">
        <v>24</v>
      </c>
      <c r="C20" s="81" t="s">
        <v>110</v>
      </c>
      <c r="D20" s="82"/>
      <c r="E20" s="82"/>
      <c r="F20" s="82"/>
      <c r="G20" s="82"/>
      <c r="H20" s="82"/>
      <c r="I20" s="82" t="s">
        <v>93</v>
      </c>
      <c r="J20" s="82" t="s">
        <v>93</v>
      </c>
      <c r="K20" s="82" t="s">
        <v>93</v>
      </c>
    </row>
    <row r="21" spans="1:12" ht="30" customHeight="1">
      <c r="B21" s="83" t="s">
        <v>25</v>
      </c>
      <c r="C21" s="34" t="s">
        <v>110</v>
      </c>
      <c r="D21" s="85">
        <v>19</v>
      </c>
      <c r="E21" s="85">
        <v>82091</v>
      </c>
      <c r="F21" s="85">
        <v>2028.74</v>
      </c>
      <c r="G21" s="85">
        <f>'7.a'!Q21</f>
        <v>600</v>
      </c>
      <c r="H21" s="85">
        <f>E21/F21</f>
        <v>40.464031862141034</v>
      </c>
      <c r="I21" s="85">
        <f>E21/D21</f>
        <v>4320.5789473684208</v>
      </c>
      <c r="J21" s="85">
        <f>F21/D21</f>
        <v>106.77578947368421</v>
      </c>
      <c r="K21" s="84">
        <f>G21/D21</f>
        <v>31.578947368421051</v>
      </c>
    </row>
    <row r="22" spans="1:12" ht="30" customHeight="1">
      <c r="B22" s="80" t="s">
        <v>26</v>
      </c>
      <c r="C22" s="81" t="s">
        <v>116</v>
      </c>
      <c r="D22" s="86"/>
      <c r="E22" s="86"/>
      <c r="F22" s="86"/>
      <c r="G22" s="86"/>
      <c r="H22" s="86"/>
      <c r="I22" s="86" t="s">
        <v>93</v>
      </c>
      <c r="J22" s="86" t="s">
        <v>93</v>
      </c>
      <c r="K22" s="82"/>
    </row>
    <row r="23" spans="1:12" ht="30" customHeight="1">
      <c r="B23" s="83" t="s">
        <v>13</v>
      </c>
      <c r="C23" s="34" t="s">
        <v>117</v>
      </c>
      <c r="D23" s="85"/>
      <c r="E23" s="85"/>
      <c r="F23" s="85"/>
      <c r="G23" s="85"/>
      <c r="H23" s="85"/>
      <c r="I23" s="85" t="s">
        <v>93</v>
      </c>
      <c r="J23" s="85" t="s">
        <v>93</v>
      </c>
      <c r="K23" s="84" t="s">
        <v>93</v>
      </c>
    </row>
    <row r="24" spans="1:12" ht="30" customHeight="1">
      <c r="B24" s="80" t="s">
        <v>27</v>
      </c>
      <c r="C24" s="81" t="s">
        <v>110</v>
      </c>
      <c r="D24" s="86"/>
      <c r="E24" s="86"/>
      <c r="F24" s="86"/>
      <c r="G24" s="86"/>
      <c r="H24" s="86"/>
      <c r="I24" s="86" t="s">
        <v>93</v>
      </c>
      <c r="J24" s="86" t="s">
        <v>93</v>
      </c>
      <c r="K24" s="82" t="s">
        <v>93</v>
      </c>
    </row>
    <row r="25" spans="1:12" ht="30" customHeight="1">
      <c r="B25" s="363" t="s">
        <v>68</v>
      </c>
      <c r="C25" s="363"/>
      <c r="D25" s="245">
        <f>SUM(D10:D24)</f>
        <v>19</v>
      </c>
      <c r="E25" s="245">
        <f>SUM(E10:E24)</f>
        <v>82091</v>
      </c>
      <c r="F25" s="245">
        <f>SUM(F10:F24)</f>
        <v>2028.74</v>
      </c>
      <c r="G25" s="245">
        <f>SUM(G10:G24)</f>
        <v>600</v>
      </c>
      <c r="H25" s="245">
        <f>E25/F25</f>
        <v>40.464031862141034</v>
      </c>
      <c r="I25" s="245">
        <f>E25/D25</f>
        <v>4320.5789473684208</v>
      </c>
      <c r="J25" s="245">
        <f>F25/D25</f>
        <v>106.77578947368421</v>
      </c>
      <c r="K25" s="246">
        <f>G25/D25</f>
        <v>31.578947368421051</v>
      </c>
    </row>
    <row r="26" spans="1:12" ht="30" customHeight="1">
      <c r="C26" s="87"/>
      <c r="D26" s="87"/>
      <c r="E26" s="87"/>
      <c r="F26" s="87"/>
      <c r="G26" s="87"/>
      <c r="H26" s="87"/>
      <c r="I26" s="87"/>
      <c r="J26" s="87"/>
      <c r="K26" s="87"/>
    </row>
    <row r="27" spans="1:12" ht="25" customHeight="1">
      <c r="B27" s="376" t="s">
        <v>224</v>
      </c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12" ht="25" customHeight="1">
      <c r="B28" s="376" t="s">
        <v>225</v>
      </c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2" ht="25" customHeight="1">
      <c r="B29" s="376" t="s">
        <v>226</v>
      </c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2" ht="25" customHeight="1">
      <c r="B30" s="341" t="s">
        <v>259</v>
      </c>
      <c r="C30" s="341"/>
      <c r="D30" s="341"/>
      <c r="E30" s="341"/>
      <c r="F30" s="341"/>
      <c r="G30" s="341"/>
      <c r="H30" s="341"/>
      <c r="I30" s="341"/>
      <c r="J30" s="341"/>
      <c r="K30" s="341"/>
    </row>
    <row r="31" spans="1:12" ht="30" customHeight="1">
      <c r="A31" s="88"/>
      <c r="C31" s="87"/>
      <c r="D31" s="87"/>
      <c r="E31" s="87"/>
      <c r="F31" s="87"/>
      <c r="G31" s="87"/>
      <c r="H31" s="87"/>
      <c r="I31" s="87"/>
      <c r="J31" s="87"/>
      <c r="K31" s="87"/>
    </row>
    <row r="32" spans="1:12" s="290" customFormat="1" ht="30.75" customHeight="1">
      <c r="B32" s="289" t="s">
        <v>260</v>
      </c>
      <c r="C32" s="289"/>
      <c r="D32" s="289"/>
      <c r="E32" s="289"/>
      <c r="F32" s="289"/>
      <c r="G32" s="289"/>
      <c r="K32" s="296" t="s">
        <v>264</v>
      </c>
      <c r="L32" s="293"/>
    </row>
    <row r="33" spans="1:13" s="16" customFormat="1" ht="31" customHeight="1">
      <c r="B33" s="237"/>
    </row>
    <row r="34" spans="1:13" s="16" customFormat="1" ht="50" customHeight="1">
      <c r="B34" s="335" t="s">
        <v>126</v>
      </c>
      <c r="C34" s="335"/>
      <c r="D34" s="335"/>
      <c r="E34" s="335"/>
      <c r="F34" s="335"/>
      <c r="G34" s="335"/>
      <c r="H34" s="335"/>
      <c r="I34" s="335"/>
      <c r="J34" s="335"/>
      <c r="K34" s="335"/>
      <c r="L34" s="268"/>
      <c r="M34" s="268"/>
    </row>
    <row r="35" spans="1:13" ht="30" customHeight="1">
      <c r="A35" s="89"/>
      <c r="B35" s="87"/>
      <c r="C35" s="87"/>
      <c r="D35" s="87"/>
      <c r="E35" s="87"/>
      <c r="F35" s="87"/>
      <c r="G35" s="87"/>
      <c r="H35" s="87"/>
      <c r="I35" s="87"/>
      <c r="J35" s="87"/>
      <c r="K35" s="87"/>
    </row>
    <row r="36" spans="1:13" ht="30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</row>
  </sheetData>
  <mergeCells count="12">
    <mergeCell ref="J2:K2"/>
    <mergeCell ref="B5:K5"/>
    <mergeCell ref="B6:K6"/>
    <mergeCell ref="B8:B9"/>
    <mergeCell ref="D8:K8"/>
    <mergeCell ref="C8:C9"/>
    <mergeCell ref="B25:C25"/>
    <mergeCell ref="B34:K34"/>
    <mergeCell ref="B27:K27"/>
    <mergeCell ref="B28:K28"/>
    <mergeCell ref="B29:K29"/>
    <mergeCell ref="B30:K30"/>
  </mergeCells>
  <phoneticPr fontId="0" type="noConversion"/>
  <hyperlinks>
    <hyperlink ref="B34" location="Índice!A1" display="Volver al índice"/>
    <hyperlink ref="K32" location="'G1'!A1" display="Siguiente   "/>
    <hyperlink ref="B32" location="'10.i'!A1" display="  Atrás "/>
  </hyperlinks>
  <pageMargins left="0.70000000000000007" right="0.70000000000000007" top="1.54" bottom="0.75000000000000011" header="0.30000000000000004" footer="0.30000000000000004"/>
  <pageSetup paperSize="9" scale="61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ignoredErrors>
    <ignoredError sqref="H25" formula="1"/>
  </ignoredErrors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32"/>
  <sheetViews>
    <sheetView showGridLines="0" workbookViewId="0"/>
  </sheetViews>
  <sheetFormatPr baseColWidth="10" defaultColWidth="12.83203125" defaultRowHeight="30" customHeight="1" x14ac:dyDescent="0"/>
  <cols>
    <col min="1" max="10" width="12.83203125" style="16"/>
    <col min="11" max="11" width="25.83203125" style="16" customWidth="1"/>
    <col min="12" max="12" width="16.6640625" style="16" customWidth="1"/>
    <col min="13" max="13" width="18.6640625" style="16" customWidth="1"/>
    <col min="14" max="14" width="12.83203125" style="16"/>
    <col min="15" max="15" width="24" style="16" customWidth="1"/>
    <col min="16" max="16384" width="12.83203125" style="16"/>
  </cols>
  <sheetData>
    <row r="1" spans="2:26" s="37" customFormat="1" ht="30.75" customHeight="1"/>
    <row r="2" spans="2:26" s="37" customFormat="1" ht="62" customHeight="1">
      <c r="D2" s="38"/>
      <c r="F2" s="39"/>
      <c r="G2" s="38"/>
      <c r="J2" s="40"/>
      <c r="N2" s="40"/>
      <c r="O2" s="328" t="s">
        <v>314</v>
      </c>
      <c r="P2" s="328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4" spans="2:26" s="13" customFormat="1" ht="30" customHeight="1">
      <c r="I4" s="14"/>
      <c r="J4" s="14"/>
      <c r="K4" s="15"/>
      <c r="L4" s="15"/>
    </row>
    <row r="5" spans="2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283"/>
      <c r="R5" s="282"/>
      <c r="S5" s="282"/>
      <c r="T5" s="282"/>
      <c r="U5" s="282"/>
      <c r="V5" s="282"/>
      <c r="W5" s="284"/>
      <c r="X5" s="284"/>
      <c r="Y5" s="284"/>
    </row>
    <row r="6" spans="2:26" s="288" customFormat="1" ht="30" customHeight="1">
      <c r="B6" s="378" t="s">
        <v>272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283"/>
      <c r="R6" s="286"/>
      <c r="S6" s="286"/>
      <c r="T6" s="286"/>
      <c r="U6" s="286"/>
      <c r="V6" s="286"/>
      <c r="W6" s="287"/>
      <c r="X6" s="287"/>
      <c r="Y6" s="287"/>
      <c r="Z6" s="287"/>
    </row>
    <row r="7" spans="2:26" ht="30" customHeight="1">
      <c r="B7" s="24"/>
      <c r="C7" s="24"/>
      <c r="D7" s="24"/>
      <c r="E7" s="24"/>
      <c r="F7" s="24"/>
      <c r="G7" s="24"/>
      <c r="H7" s="24"/>
      <c r="I7" s="24"/>
    </row>
    <row r="8" spans="2:26" ht="30" customHeight="1">
      <c r="B8" s="24"/>
      <c r="H8" s="24"/>
      <c r="I8" s="24"/>
      <c r="K8" s="355" t="s">
        <v>99</v>
      </c>
      <c r="L8" s="356" t="s">
        <v>109</v>
      </c>
      <c r="M8" s="355" t="s">
        <v>130</v>
      </c>
      <c r="N8" s="384" t="s">
        <v>129</v>
      </c>
      <c r="O8" s="385"/>
      <c r="P8" s="70"/>
    </row>
    <row r="9" spans="2:26" ht="30" customHeight="1">
      <c r="B9" s="24"/>
      <c r="H9" s="24"/>
      <c r="I9" s="24"/>
      <c r="K9" s="355"/>
      <c r="L9" s="356"/>
      <c r="M9" s="355"/>
      <c r="N9" s="263" t="s">
        <v>128</v>
      </c>
      <c r="O9" s="263" t="s">
        <v>212</v>
      </c>
      <c r="P9" s="70"/>
    </row>
    <row r="10" spans="2:26" ht="30" customHeight="1">
      <c r="B10" s="24"/>
      <c r="H10" s="24"/>
      <c r="I10" s="24"/>
      <c r="K10" s="57" t="s">
        <v>17</v>
      </c>
      <c r="L10" s="57" t="s">
        <v>110</v>
      </c>
      <c r="M10" s="72">
        <v>11370.15</v>
      </c>
      <c r="N10" s="74">
        <v>28</v>
      </c>
      <c r="O10" s="74">
        <v>0.2</v>
      </c>
      <c r="P10" s="71">
        <f>+N10/M10</f>
        <v>2.4625884443037253E-3</v>
      </c>
    </row>
    <row r="11" spans="2:26" ht="30" customHeight="1">
      <c r="B11" s="24"/>
      <c r="H11" s="24"/>
      <c r="I11" s="24"/>
      <c r="K11" s="58" t="s">
        <v>5</v>
      </c>
      <c r="L11" s="58" t="s">
        <v>111</v>
      </c>
      <c r="M11" s="73">
        <v>7749.18</v>
      </c>
      <c r="N11" s="59">
        <v>84.7</v>
      </c>
      <c r="O11" s="74">
        <v>1.1000000000000001</v>
      </c>
      <c r="P11" s="71">
        <f t="shared" ref="P11:P25" si="0">+N11/M11</f>
        <v>1.0930188742550825E-2</v>
      </c>
    </row>
    <row r="12" spans="2:26" ht="30" customHeight="1">
      <c r="B12" s="24"/>
      <c r="H12" s="24"/>
      <c r="I12" s="24"/>
      <c r="K12" s="57" t="s">
        <v>18</v>
      </c>
      <c r="L12" s="57" t="s">
        <v>112</v>
      </c>
      <c r="M12" s="72">
        <v>44993.677000000003</v>
      </c>
      <c r="N12" s="74">
        <v>16</v>
      </c>
      <c r="O12" s="74">
        <v>0</v>
      </c>
      <c r="P12" s="71">
        <f t="shared" si="0"/>
        <v>3.5560552208258061E-4</v>
      </c>
    </row>
    <row r="13" spans="2:26" ht="30" customHeight="1">
      <c r="B13" s="24"/>
      <c r="H13" s="24"/>
      <c r="I13" s="24"/>
      <c r="K13" s="58" t="s">
        <v>19</v>
      </c>
      <c r="L13" s="58" t="s">
        <v>113</v>
      </c>
      <c r="M13" s="73">
        <v>2758</v>
      </c>
      <c r="N13" s="75">
        <v>0</v>
      </c>
      <c r="O13" s="74">
        <v>0</v>
      </c>
      <c r="P13" s="71">
        <f t="shared" si="0"/>
        <v>0</v>
      </c>
    </row>
    <row r="14" spans="2:26" ht="30" customHeight="1">
      <c r="B14" s="24"/>
      <c r="H14" s="24"/>
      <c r="I14" s="24"/>
      <c r="K14" s="57" t="s">
        <v>20</v>
      </c>
      <c r="L14" s="57" t="s">
        <v>7</v>
      </c>
      <c r="M14" s="72">
        <v>63725.760000000002</v>
      </c>
      <c r="N14" s="55">
        <v>173.67</v>
      </c>
      <c r="O14" s="74">
        <v>0.3</v>
      </c>
      <c r="P14" s="71">
        <f t="shared" si="0"/>
        <v>2.7252715385426549E-3</v>
      </c>
    </row>
    <row r="15" spans="2:26" ht="30" customHeight="1">
      <c r="B15" s="24"/>
      <c r="H15" s="24"/>
      <c r="I15" s="24"/>
      <c r="K15" s="58" t="s">
        <v>11</v>
      </c>
      <c r="L15" s="58" t="s">
        <v>110</v>
      </c>
      <c r="M15" s="73">
        <v>6676.68</v>
      </c>
      <c r="N15" s="75">
        <v>72</v>
      </c>
      <c r="O15" s="74">
        <v>1.1000000000000001</v>
      </c>
      <c r="P15" s="71">
        <f t="shared" si="0"/>
        <v>1.0783802728302089E-2</v>
      </c>
    </row>
    <row r="16" spans="2:26" ht="30" customHeight="1">
      <c r="B16" s="24"/>
      <c r="H16" s="24"/>
      <c r="I16" s="24"/>
      <c r="K16" s="57" t="s">
        <v>21</v>
      </c>
      <c r="L16" s="57" t="s">
        <v>7</v>
      </c>
      <c r="M16" s="76">
        <v>11045</v>
      </c>
      <c r="N16" s="74">
        <v>0</v>
      </c>
      <c r="O16" s="74">
        <v>0</v>
      </c>
      <c r="P16" s="71">
        <f t="shared" si="0"/>
        <v>0</v>
      </c>
    </row>
    <row r="17" spans="2:16" ht="30" customHeight="1">
      <c r="B17" s="24"/>
      <c r="H17" s="24"/>
      <c r="I17" s="24"/>
      <c r="K17" s="58" t="s">
        <v>9</v>
      </c>
      <c r="L17" s="58" t="s">
        <v>7</v>
      </c>
      <c r="M17" s="77">
        <v>2646.67</v>
      </c>
      <c r="N17" s="75">
        <v>15</v>
      </c>
      <c r="O17" s="74">
        <v>0.6</v>
      </c>
      <c r="P17" s="71">
        <f t="shared" si="0"/>
        <v>5.6674991593209578E-3</v>
      </c>
    </row>
    <row r="18" spans="2:16" ht="30" customHeight="1">
      <c r="B18" s="24"/>
      <c r="H18" s="24"/>
      <c r="I18" s="24"/>
      <c r="K18" s="57" t="s">
        <v>22</v>
      </c>
      <c r="L18" s="57" t="s">
        <v>114</v>
      </c>
      <c r="M18" s="76">
        <v>12438.607744817104</v>
      </c>
      <c r="N18" s="55">
        <v>33.869999999999997</v>
      </c>
      <c r="O18" s="74">
        <v>0.3</v>
      </c>
      <c r="P18" s="71">
        <f t="shared" si="0"/>
        <v>2.7229735590072681E-3</v>
      </c>
    </row>
    <row r="19" spans="2:16" ht="30" customHeight="1">
      <c r="B19" s="24"/>
      <c r="H19" s="24"/>
      <c r="I19" s="24"/>
      <c r="K19" s="58" t="s">
        <v>23</v>
      </c>
      <c r="L19" s="58" t="s">
        <v>115</v>
      </c>
      <c r="M19" s="77">
        <v>3011</v>
      </c>
      <c r="N19" s="75">
        <v>0</v>
      </c>
      <c r="O19" s="74">
        <v>0</v>
      </c>
      <c r="P19" s="71">
        <f t="shared" si="0"/>
        <v>0</v>
      </c>
    </row>
    <row r="20" spans="2:16" ht="30" customHeight="1">
      <c r="B20" s="24"/>
      <c r="H20" s="24"/>
      <c r="I20" s="24"/>
      <c r="K20" s="57" t="s">
        <v>24</v>
      </c>
      <c r="L20" s="57" t="s">
        <v>110</v>
      </c>
      <c r="M20" s="76">
        <v>9903.07</v>
      </c>
      <c r="N20" s="55">
        <v>42.5</v>
      </c>
      <c r="O20" s="74">
        <v>0.4</v>
      </c>
      <c r="P20" s="71">
        <f t="shared" si="0"/>
        <v>4.2915984639106865E-3</v>
      </c>
    </row>
    <row r="21" spans="2:16" ht="30" customHeight="1">
      <c r="B21" s="24"/>
      <c r="H21" s="24"/>
      <c r="I21" s="24"/>
      <c r="K21" s="58" t="s">
        <v>69</v>
      </c>
      <c r="L21" s="58" t="s">
        <v>110</v>
      </c>
      <c r="M21" s="77">
        <v>15371.208791208792</v>
      </c>
      <c r="N21" s="75">
        <v>24</v>
      </c>
      <c r="O21" s="74">
        <v>0.2</v>
      </c>
      <c r="P21" s="71">
        <f t="shared" si="0"/>
        <v>1.5613606142495602E-3</v>
      </c>
    </row>
    <row r="22" spans="2:16" ht="30" customHeight="1">
      <c r="B22" s="24"/>
      <c r="H22" s="24"/>
      <c r="I22" s="24"/>
      <c r="K22" s="57" t="s">
        <v>26</v>
      </c>
      <c r="L22" s="57" t="s">
        <v>116</v>
      </c>
      <c r="M22" s="76">
        <v>3979.0006162740101</v>
      </c>
      <c r="N22" s="74">
        <v>0</v>
      </c>
      <c r="O22" s="74">
        <v>0</v>
      </c>
      <c r="P22" s="71">
        <f t="shared" si="0"/>
        <v>0</v>
      </c>
    </row>
    <row r="23" spans="2:16" ht="30" customHeight="1">
      <c r="B23" s="24"/>
      <c r="H23" s="24"/>
      <c r="I23" s="24"/>
      <c r="K23" s="58" t="s">
        <v>13</v>
      </c>
      <c r="L23" s="58" t="s">
        <v>117</v>
      </c>
      <c r="M23" s="77">
        <v>11472.917393862901</v>
      </c>
      <c r="N23" s="59">
        <v>112.59</v>
      </c>
      <c r="O23" s="74">
        <v>1</v>
      </c>
      <c r="P23" s="71">
        <f t="shared" si="0"/>
        <v>9.8135457734775215E-3</v>
      </c>
    </row>
    <row r="24" spans="2:16" ht="30" customHeight="1">
      <c r="B24" s="24"/>
      <c r="H24" s="24"/>
      <c r="I24" s="24"/>
      <c r="K24" s="57" t="s">
        <v>27</v>
      </c>
      <c r="L24" s="57" t="s">
        <v>110</v>
      </c>
      <c r="M24" s="76">
        <v>38418.954602844911</v>
      </c>
      <c r="N24" s="55">
        <v>301.32</v>
      </c>
      <c r="O24" s="74">
        <v>0.8</v>
      </c>
      <c r="P24" s="71">
        <f t="shared" si="0"/>
        <v>7.843003619304293E-3</v>
      </c>
    </row>
    <row r="25" spans="2:16" ht="30" customHeight="1">
      <c r="B25" s="24"/>
      <c r="H25" s="24"/>
      <c r="I25" s="24"/>
      <c r="K25" s="366" t="s">
        <v>68</v>
      </c>
      <c r="L25" s="366"/>
      <c r="M25" s="243">
        <v>245559.87614900776</v>
      </c>
      <c r="N25" s="242">
        <v>903.65</v>
      </c>
      <c r="O25" s="244">
        <v>0.4</v>
      </c>
      <c r="P25" s="71">
        <f t="shared" si="0"/>
        <v>3.679957874924394E-3</v>
      </c>
    </row>
    <row r="26" spans="2:16" ht="30" customHeight="1">
      <c r="B26" s="24"/>
      <c r="D26" s="27"/>
      <c r="E26" s="27"/>
      <c r="F26" s="27"/>
      <c r="G26" s="27"/>
      <c r="H26" s="24"/>
      <c r="I26" s="24"/>
    </row>
    <row r="27" spans="2:16" ht="30" customHeight="1">
      <c r="B27" s="360" t="s">
        <v>266</v>
      </c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</row>
    <row r="28" spans="2:16" ht="30" customHeight="1">
      <c r="B28" s="43"/>
      <c r="D28" s="24"/>
      <c r="E28" s="24"/>
      <c r="F28" s="24"/>
      <c r="G28" s="24"/>
      <c r="H28" s="24"/>
      <c r="I28" s="24"/>
    </row>
    <row r="29" spans="2:16" s="290" customFormat="1" ht="30.75" customHeight="1">
      <c r="B29" s="289" t="s">
        <v>260</v>
      </c>
      <c r="C29" s="289"/>
      <c r="D29" s="289"/>
      <c r="E29" s="289"/>
      <c r="F29" s="289"/>
      <c r="G29" s="289"/>
      <c r="O29" s="383" t="s">
        <v>273</v>
      </c>
      <c r="P29" s="383"/>
    </row>
    <row r="30" spans="2:16" ht="31" customHeight="1">
      <c r="B30" s="237"/>
    </row>
    <row r="31" spans="2:16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</row>
    <row r="32" spans="2:16" ht="30" customHeight="1">
      <c r="B32" s="44"/>
      <c r="D32" s="24"/>
      <c r="E32" s="24"/>
      <c r="F32" s="24"/>
      <c r="G32" s="24"/>
      <c r="H32" s="24"/>
      <c r="I32" s="24"/>
    </row>
  </sheetData>
  <mergeCells count="11">
    <mergeCell ref="O29:P29"/>
    <mergeCell ref="B31:P31"/>
    <mergeCell ref="L8:L9"/>
    <mergeCell ref="K25:L25"/>
    <mergeCell ref="N8:O8"/>
    <mergeCell ref="K8:K9"/>
    <mergeCell ref="M8:M9"/>
    <mergeCell ref="B5:P5"/>
    <mergeCell ref="B6:P6"/>
    <mergeCell ref="B27:P27"/>
    <mergeCell ref="O2:P2"/>
  </mergeCells>
  <phoneticPr fontId="0" type="noConversion"/>
  <hyperlinks>
    <hyperlink ref="B31" location="Índice!A1" display="Volver al índice"/>
    <hyperlink ref="O29" location="'G2'!A1" display="Siguiente   "/>
    <hyperlink ref="B29" location="'10.j'!A1" display="  Atrás "/>
    <hyperlink ref="P29" location="'G2'!A1" display="'G2'!A1"/>
  </hyperlinks>
  <pageMargins left="0.70000000000000007" right="0.70000000000000007" top="1.54" bottom="0.75000000000000011" header="0.30000000000000004" footer="0.30000000000000004"/>
  <pageSetup paperSize="9" scale="48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29"/>
  <sheetViews>
    <sheetView showGridLines="0" workbookViewId="0"/>
  </sheetViews>
  <sheetFormatPr baseColWidth="10" defaultColWidth="12.83203125" defaultRowHeight="30" customHeight="1" x14ac:dyDescent="0"/>
  <cols>
    <col min="1" max="7" width="12.83203125" style="16"/>
    <col min="8" max="8" width="25.5" style="16" customWidth="1"/>
    <col min="9" max="9" width="17.6640625" style="16" customWidth="1"/>
    <col min="10" max="16384" width="12.83203125" style="16"/>
  </cols>
  <sheetData>
    <row r="1" spans="2:28" s="37" customFormat="1" ht="30.75" customHeight="1"/>
    <row r="2" spans="2:28" s="37" customFormat="1" ht="62" customHeight="1">
      <c r="D2" s="38"/>
      <c r="F2" s="39"/>
      <c r="G2" s="38"/>
      <c r="H2" s="328" t="s">
        <v>314</v>
      </c>
      <c r="I2" s="328"/>
      <c r="J2" s="40"/>
      <c r="N2" s="40"/>
      <c r="P2" s="39"/>
    </row>
    <row r="3" spans="2:28" s="37" customFormat="1" ht="30.75" customHeight="1">
      <c r="C3" s="41"/>
      <c r="D3" s="41"/>
      <c r="E3" s="41"/>
      <c r="J3" s="42"/>
      <c r="K3" s="42"/>
      <c r="L3" s="42"/>
      <c r="M3" s="42"/>
    </row>
    <row r="4" spans="2:28" s="13" customFormat="1" ht="30" customHeight="1">
      <c r="H4" s="14"/>
      <c r="I4" s="14"/>
      <c r="J4" s="14"/>
      <c r="K4" s="14"/>
      <c r="L4" s="14"/>
      <c r="M4" s="15"/>
      <c r="N4" s="15"/>
    </row>
    <row r="5" spans="2:28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282"/>
      <c r="K5" s="282"/>
      <c r="L5" s="282"/>
      <c r="M5" s="282"/>
      <c r="N5" s="282"/>
      <c r="O5" s="282"/>
      <c r="P5" s="282"/>
      <c r="Q5" s="282"/>
      <c r="R5" s="283"/>
      <c r="S5" s="283"/>
      <c r="T5" s="282"/>
      <c r="U5" s="282"/>
      <c r="V5" s="282"/>
      <c r="W5" s="282"/>
      <c r="X5" s="282"/>
      <c r="Y5" s="284"/>
      <c r="Z5" s="284"/>
      <c r="AA5" s="284"/>
    </row>
    <row r="6" spans="2:28" s="288" customFormat="1" ht="30" customHeight="1">
      <c r="B6" s="378" t="s">
        <v>270</v>
      </c>
      <c r="C6" s="378"/>
      <c r="D6" s="378"/>
      <c r="E6" s="378"/>
      <c r="F6" s="378"/>
      <c r="G6" s="378"/>
      <c r="H6" s="378"/>
      <c r="I6" s="378"/>
      <c r="J6" s="291"/>
      <c r="K6" s="291"/>
      <c r="L6" s="291"/>
      <c r="M6" s="291"/>
      <c r="N6" s="286"/>
      <c r="O6" s="286"/>
      <c r="P6" s="286"/>
      <c r="Q6" s="286"/>
      <c r="R6" s="283"/>
      <c r="S6" s="283"/>
      <c r="T6" s="286"/>
      <c r="U6" s="286"/>
      <c r="V6" s="286"/>
      <c r="W6" s="286"/>
      <c r="X6" s="286"/>
      <c r="Y6" s="287"/>
      <c r="Z6" s="287"/>
      <c r="AA6" s="287"/>
      <c r="AB6" s="287"/>
    </row>
    <row r="7" spans="2:28" ht="30" customHeight="1">
      <c r="B7" s="64"/>
      <c r="C7" s="24"/>
      <c r="D7" s="24"/>
      <c r="E7" s="24"/>
      <c r="F7" s="24"/>
      <c r="G7" s="24"/>
    </row>
    <row r="8" spans="2:28" ht="50" customHeight="1">
      <c r="B8" s="68"/>
      <c r="C8" s="24"/>
      <c r="D8" s="24"/>
      <c r="E8" s="24"/>
      <c r="F8" s="24"/>
      <c r="G8" s="24"/>
      <c r="H8" s="263" t="s">
        <v>131</v>
      </c>
      <c r="I8" s="263" t="s">
        <v>100</v>
      </c>
    </row>
    <row r="9" spans="2:28" ht="30" customHeight="1">
      <c r="B9" s="24"/>
      <c r="E9" s="24"/>
      <c r="F9" s="24"/>
      <c r="G9" s="24"/>
      <c r="H9" s="57" t="s">
        <v>70</v>
      </c>
      <c r="I9" s="54">
        <v>55</v>
      </c>
    </row>
    <row r="10" spans="2:28" ht="30" customHeight="1">
      <c r="B10" s="24"/>
      <c r="E10" s="24"/>
      <c r="F10" s="24"/>
      <c r="G10" s="24"/>
      <c r="H10" s="58" t="s">
        <v>71</v>
      </c>
      <c r="I10" s="222">
        <v>2</v>
      </c>
    </row>
    <row r="11" spans="2:28" ht="30" customHeight="1">
      <c r="B11" s="24"/>
      <c r="E11" s="24"/>
      <c r="F11" s="24"/>
      <c r="G11" s="24"/>
      <c r="H11" s="57" t="s">
        <v>72</v>
      </c>
      <c r="I11" s="54">
        <v>5</v>
      </c>
    </row>
    <row r="12" spans="2:28" ht="30" customHeight="1">
      <c r="B12" s="24"/>
      <c r="E12" s="24"/>
      <c r="F12" s="24"/>
      <c r="G12" s="24"/>
      <c r="H12" s="58" t="s">
        <v>73</v>
      </c>
      <c r="I12" s="222">
        <v>38</v>
      </c>
    </row>
    <row r="13" spans="2:28" ht="30" customHeight="1">
      <c r="B13" s="24"/>
      <c r="E13" s="24"/>
      <c r="F13" s="24"/>
      <c r="G13" s="24"/>
    </row>
    <row r="14" spans="2:28" ht="30" customHeight="1">
      <c r="B14" s="24"/>
      <c r="C14" s="24"/>
      <c r="D14" s="24"/>
      <c r="E14" s="24"/>
      <c r="F14" s="24"/>
      <c r="G14" s="24"/>
    </row>
    <row r="15" spans="2:28" ht="30" customHeight="1">
      <c r="B15" s="24"/>
      <c r="C15" s="24"/>
      <c r="D15" s="24"/>
      <c r="E15" s="24"/>
      <c r="F15" s="24"/>
      <c r="G15" s="24"/>
    </row>
    <row r="16" spans="2:28" ht="30" customHeight="1">
      <c r="B16" s="386" t="s">
        <v>271</v>
      </c>
      <c r="C16" s="386"/>
      <c r="D16" s="386"/>
      <c r="E16" s="386"/>
      <c r="F16" s="386"/>
      <c r="G16" s="386"/>
      <c r="H16" s="386"/>
      <c r="I16" s="386"/>
    </row>
    <row r="17" spans="2:13" ht="30" customHeight="1">
      <c r="B17" s="24"/>
      <c r="C17" s="24"/>
      <c r="D17" s="24"/>
      <c r="E17" s="24"/>
      <c r="F17" s="24"/>
      <c r="G17" s="24"/>
    </row>
    <row r="18" spans="2:13" s="290" customFormat="1" ht="30.75" customHeight="1">
      <c r="B18" s="289" t="s">
        <v>263</v>
      </c>
      <c r="C18" s="289"/>
      <c r="D18" s="289"/>
      <c r="E18" s="289"/>
      <c r="F18" s="289"/>
      <c r="G18" s="289"/>
      <c r="I18" s="293" t="s">
        <v>264</v>
      </c>
      <c r="J18" s="293"/>
    </row>
    <row r="19" spans="2:13" ht="31" customHeight="1">
      <c r="B19" s="237"/>
    </row>
    <row r="20" spans="2:13" ht="50" customHeight="1">
      <c r="B20" s="335" t="s">
        <v>126</v>
      </c>
      <c r="C20" s="335"/>
      <c r="D20" s="335"/>
      <c r="E20" s="335"/>
      <c r="F20" s="335"/>
      <c r="G20" s="335"/>
      <c r="H20" s="335"/>
      <c r="I20" s="335"/>
      <c r="J20" s="268"/>
      <c r="K20" s="268"/>
      <c r="L20" s="268"/>
      <c r="M20" s="268"/>
    </row>
    <row r="21" spans="2:13" ht="30" customHeight="1">
      <c r="C21" s="24"/>
      <c r="D21" s="24"/>
      <c r="E21" s="24"/>
      <c r="F21" s="24"/>
      <c r="G21" s="24"/>
    </row>
    <row r="22" spans="2:13" ht="30" customHeight="1">
      <c r="C22" s="24"/>
      <c r="D22" s="24"/>
      <c r="E22" s="24"/>
      <c r="F22" s="24"/>
      <c r="G22" s="24"/>
    </row>
    <row r="23" spans="2:13" ht="30" customHeight="1">
      <c r="C23" s="24"/>
      <c r="D23" s="24"/>
      <c r="E23" s="24"/>
      <c r="F23" s="24"/>
      <c r="G23" s="24"/>
    </row>
    <row r="24" spans="2:13" ht="30" customHeight="1">
      <c r="B24" s="24"/>
      <c r="C24" s="24"/>
      <c r="D24" s="24"/>
      <c r="E24" s="24"/>
      <c r="F24" s="24"/>
      <c r="G24" s="24"/>
    </row>
    <row r="25" spans="2:13" ht="30" customHeight="1">
      <c r="C25" s="24"/>
      <c r="D25" s="24"/>
      <c r="E25" s="24"/>
      <c r="F25" s="24"/>
      <c r="G25" s="24"/>
    </row>
    <row r="26" spans="2:13" ht="30" customHeight="1">
      <c r="C26" s="24"/>
      <c r="D26" s="24"/>
      <c r="E26" s="24"/>
      <c r="F26" s="24"/>
      <c r="G26" s="24"/>
    </row>
    <row r="27" spans="2:13" ht="30" customHeight="1">
      <c r="B27" s="64"/>
      <c r="C27" s="24"/>
      <c r="D27" s="24"/>
      <c r="E27" s="24"/>
      <c r="F27" s="24"/>
      <c r="G27" s="24"/>
    </row>
    <row r="28" spans="2:13" ht="30" customHeight="1">
      <c r="B28" s="44"/>
      <c r="C28" s="24"/>
      <c r="D28" s="24"/>
      <c r="E28" s="24"/>
      <c r="F28" s="24"/>
      <c r="G28" s="24"/>
    </row>
    <row r="29" spans="2:13" ht="30" customHeight="1">
      <c r="B29" s="24"/>
      <c r="C29" s="24"/>
      <c r="D29" s="24"/>
      <c r="E29" s="24"/>
      <c r="F29" s="24"/>
      <c r="G29" s="24"/>
    </row>
  </sheetData>
  <mergeCells count="5">
    <mergeCell ref="B5:I5"/>
    <mergeCell ref="B6:I6"/>
    <mergeCell ref="B16:I16"/>
    <mergeCell ref="H2:I2"/>
    <mergeCell ref="B20:I20"/>
  </mergeCells>
  <phoneticPr fontId="0" type="noConversion"/>
  <hyperlinks>
    <hyperlink ref="B20" location="Índice!A1" display="Volver al índice"/>
    <hyperlink ref="I18" location="'G3'!A1" display="Siguiente   "/>
    <hyperlink ref="B18" location="'G1'!A1" display="  Atrás "/>
    <hyperlink ref="J18" location="'G3'!A1" display="'G3'!A1"/>
  </hyperlinks>
  <pageMargins left="0.70000000000000007" right="0.70000000000000007" top="1.54" bottom="0.75000000000000011" header="0.30000000000000004" footer="0.30000000000000004"/>
  <pageSetup paperSize="9" scale="84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A23"/>
  <sheetViews>
    <sheetView showGridLines="0" workbookViewId="0"/>
  </sheetViews>
  <sheetFormatPr baseColWidth="10" defaultColWidth="12.83203125" defaultRowHeight="30" customHeight="1" x14ac:dyDescent="0"/>
  <cols>
    <col min="1" max="7" width="12.83203125" style="16"/>
    <col min="8" max="8" width="23.5" style="16" customWidth="1"/>
    <col min="9" max="9" width="18.6640625" style="16" customWidth="1"/>
    <col min="10" max="16384" width="12.83203125" style="16"/>
  </cols>
  <sheetData>
    <row r="1" spans="2:27" s="37" customFormat="1" ht="30.75" customHeight="1"/>
    <row r="2" spans="2:27" s="37" customFormat="1" ht="62" customHeight="1">
      <c r="D2" s="38"/>
      <c r="F2" s="39"/>
      <c r="G2" s="38"/>
      <c r="H2" s="328" t="s">
        <v>314</v>
      </c>
      <c r="I2" s="328"/>
      <c r="J2" s="40"/>
      <c r="N2" s="40"/>
      <c r="P2" s="39"/>
    </row>
    <row r="3" spans="2:27" s="37" customFormat="1" ht="30.75" customHeight="1">
      <c r="C3" s="41"/>
      <c r="D3" s="41"/>
      <c r="E3" s="41"/>
      <c r="J3" s="42"/>
      <c r="K3" s="42"/>
      <c r="L3" s="42"/>
      <c r="M3" s="42"/>
    </row>
    <row r="4" spans="2:27" s="13" customFormat="1" ht="30" customHeight="1">
      <c r="H4" s="14"/>
      <c r="I4" s="14"/>
      <c r="J4" s="14"/>
      <c r="K4" s="14"/>
      <c r="L4" s="15"/>
      <c r="M4" s="15"/>
    </row>
    <row r="5" spans="2:27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294"/>
      <c r="K5" s="294"/>
      <c r="L5" s="282"/>
      <c r="M5" s="282"/>
      <c r="N5" s="282"/>
      <c r="O5" s="282"/>
      <c r="P5" s="282"/>
      <c r="Q5" s="283"/>
      <c r="R5" s="283"/>
      <c r="S5" s="282"/>
      <c r="T5" s="282"/>
      <c r="U5" s="282"/>
      <c r="V5" s="282"/>
      <c r="W5" s="282"/>
      <c r="X5" s="284"/>
      <c r="Y5" s="284"/>
      <c r="Z5" s="284"/>
    </row>
    <row r="6" spans="2:27" s="288" customFormat="1" ht="30" customHeight="1">
      <c r="B6" s="378" t="s">
        <v>269</v>
      </c>
      <c r="C6" s="378"/>
      <c r="D6" s="378"/>
      <c r="E6" s="378"/>
      <c r="F6" s="378"/>
      <c r="G6" s="378"/>
      <c r="H6" s="378"/>
      <c r="I6" s="378"/>
      <c r="J6" s="291"/>
      <c r="K6" s="291"/>
      <c r="L6" s="291"/>
      <c r="M6" s="286"/>
      <c r="N6" s="286"/>
      <c r="O6" s="286"/>
      <c r="P6" s="286"/>
      <c r="Q6" s="283"/>
      <c r="R6" s="283"/>
      <c r="S6" s="286"/>
      <c r="T6" s="286"/>
      <c r="U6" s="286"/>
      <c r="V6" s="286"/>
      <c r="W6" s="286"/>
      <c r="X6" s="287"/>
      <c r="Y6" s="287"/>
      <c r="Z6" s="287"/>
      <c r="AA6" s="287"/>
    </row>
    <row r="7" spans="2:27" ht="30" customHeight="1">
      <c r="B7" s="64"/>
      <c r="C7" s="24"/>
      <c r="D7" s="24"/>
      <c r="E7" s="24"/>
      <c r="F7" s="24"/>
      <c r="G7" s="24"/>
    </row>
    <row r="8" spans="2:27" ht="30" customHeight="1">
      <c r="B8" s="24"/>
      <c r="C8" s="24"/>
      <c r="D8" s="24"/>
      <c r="E8" s="24"/>
      <c r="F8" s="24"/>
      <c r="G8" s="24"/>
    </row>
    <row r="9" spans="2:27" ht="50" customHeight="1">
      <c r="B9" s="24"/>
      <c r="C9" s="24"/>
      <c r="D9" s="24"/>
      <c r="G9" s="24"/>
      <c r="H9" s="262" t="s">
        <v>133</v>
      </c>
      <c r="I9" s="262" t="s">
        <v>100</v>
      </c>
    </row>
    <row r="10" spans="2:27" ht="30" customHeight="1">
      <c r="B10" s="24"/>
      <c r="C10" s="24"/>
      <c r="D10" s="24"/>
      <c r="G10" s="24"/>
      <c r="H10" s="32" t="s">
        <v>75</v>
      </c>
      <c r="I10" s="65">
        <v>3.6603381298900257</v>
      </c>
    </row>
    <row r="11" spans="2:27" ht="30" customHeight="1">
      <c r="B11" s="24"/>
      <c r="C11" s="24"/>
      <c r="D11" s="24"/>
      <c r="G11" s="24"/>
      <c r="H11" s="34" t="s">
        <v>76</v>
      </c>
      <c r="I11" s="66">
        <v>15.730152650872682</v>
      </c>
    </row>
    <row r="12" spans="2:27" ht="30" customHeight="1">
      <c r="B12" s="24"/>
      <c r="C12" s="24"/>
      <c r="D12" s="24"/>
      <c r="G12" s="24"/>
      <c r="H12" s="32" t="s">
        <v>77</v>
      </c>
      <c r="I12" s="65">
        <v>41.12819390490781</v>
      </c>
    </row>
    <row r="13" spans="2:27" ht="30" customHeight="1">
      <c r="B13" s="24"/>
      <c r="C13" s="24"/>
      <c r="D13" s="24"/>
      <c r="G13" s="24"/>
      <c r="H13" s="34" t="s">
        <v>71</v>
      </c>
      <c r="I13" s="66">
        <v>39.4813153143295</v>
      </c>
    </row>
    <row r="14" spans="2:27" ht="30" customHeight="1">
      <c r="B14" s="24"/>
      <c r="C14" s="24"/>
      <c r="D14" s="24"/>
      <c r="E14" s="24"/>
      <c r="F14" s="24"/>
      <c r="G14" s="24"/>
    </row>
    <row r="15" spans="2:27" ht="30" customHeight="1">
      <c r="B15" s="24"/>
      <c r="C15" s="24"/>
      <c r="D15" s="24"/>
      <c r="E15" s="24"/>
      <c r="F15" s="24"/>
      <c r="G15" s="24"/>
    </row>
    <row r="16" spans="2:27" ht="30" customHeight="1">
      <c r="B16" s="24"/>
      <c r="C16" s="24"/>
      <c r="D16" s="24"/>
      <c r="E16" s="24"/>
      <c r="F16" s="24"/>
      <c r="G16" s="24"/>
    </row>
    <row r="17" spans="2:13" ht="30" customHeight="1">
      <c r="B17" s="24"/>
      <c r="C17" s="24"/>
      <c r="D17" s="24"/>
      <c r="E17" s="24"/>
      <c r="F17" s="24"/>
      <c r="G17" s="24"/>
    </row>
    <row r="18" spans="2:13" ht="30" customHeight="1">
      <c r="B18" s="360" t="s">
        <v>266</v>
      </c>
      <c r="C18" s="360"/>
      <c r="D18" s="360"/>
      <c r="E18" s="360"/>
      <c r="F18" s="360"/>
      <c r="G18" s="360"/>
      <c r="H18" s="360"/>
      <c r="I18" s="360"/>
    </row>
    <row r="19" spans="2:13" ht="30" customHeight="1">
      <c r="B19" s="43"/>
      <c r="C19" s="24"/>
      <c r="D19" s="24"/>
      <c r="E19" s="24"/>
      <c r="F19" s="24"/>
      <c r="G19" s="24"/>
    </row>
    <row r="20" spans="2:13" s="290" customFormat="1" ht="30.75" customHeight="1">
      <c r="B20" s="289" t="s">
        <v>260</v>
      </c>
      <c r="C20" s="289"/>
      <c r="D20" s="289"/>
      <c r="E20" s="289"/>
      <c r="F20" s="289"/>
      <c r="G20" s="289"/>
      <c r="I20" s="295" t="s">
        <v>264</v>
      </c>
      <c r="J20" s="295"/>
    </row>
    <row r="21" spans="2:13" ht="31" customHeight="1">
      <c r="B21" s="237"/>
    </row>
    <row r="22" spans="2:13" ht="50" customHeight="1">
      <c r="B22" s="335" t="s">
        <v>126</v>
      </c>
      <c r="C22" s="335"/>
      <c r="D22" s="335"/>
      <c r="E22" s="335"/>
      <c r="F22" s="335"/>
      <c r="G22" s="335"/>
      <c r="H22" s="335"/>
      <c r="I22" s="335"/>
      <c r="J22" s="268"/>
      <c r="K22" s="268"/>
      <c r="L22" s="268"/>
      <c r="M22" s="268"/>
    </row>
    <row r="23" spans="2:13" ht="30" customHeight="1">
      <c r="B23" s="44"/>
      <c r="C23" s="24"/>
      <c r="D23" s="24"/>
      <c r="E23" s="24"/>
      <c r="F23" s="24"/>
      <c r="G23" s="24"/>
    </row>
  </sheetData>
  <mergeCells count="5">
    <mergeCell ref="B18:I18"/>
    <mergeCell ref="H2:I2"/>
    <mergeCell ref="B22:I22"/>
    <mergeCell ref="B5:I5"/>
    <mergeCell ref="B6:I6"/>
  </mergeCells>
  <phoneticPr fontId="0" type="noConversion"/>
  <hyperlinks>
    <hyperlink ref="B22" location="Índice!A1" display="Volver al índice"/>
    <hyperlink ref="I20" location="'G4'!A1" display="Siguiente   "/>
    <hyperlink ref="B20" location="'G2'!A1" display="  Atrás "/>
    <hyperlink ref="J20" location="'G4'!A1" display="'G4'!A1"/>
  </hyperlinks>
  <pageMargins left="0.70000000000000007" right="0.70000000000000007" top="1.54" bottom="0.75000000000000011" header="0.30000000000000004" footer="0.30000000000000004"/>
  <pageSetup paperSize="9" scale="85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30"/>
  <sheetViews>
    <sheetView showGridLines="0" workbookViewId="0"/>
  </sheetViews>
  <sheetFormatPr baseColWidth="10" defaultColWidth="12.83203125" defaultRowHeight="30" customHeight="1" x14ac:dyDescent="0"/>
  <cols>
    <col min="1" max="7" width="12.83203125" style="16"/>
    <col min="8" max="8" width="26.83203125" style="16" customWidth="1"/>
    <col min="9" max="9" width="39.83203125" style="16" customWidth="1"/>
    <col min="10" max="16384" width="12.83203125" style="16"/>
  </cols>
  <sheetData>
    <row r="1" spans="2:28" s="37" customFormat="1" ht="30.75" customHeight="1"/>
    <row r="2" spans="2:28" s="37" customFormat="1" ht="62" customHeight="1">
      <c r="D2" s="38"/>
      <c r="F2" s="39"/>
      <c r="G2" s="38"/>
      <c r="I2" s="39" t="s">
        <v>314</v>
      </c>
      <c r="J2" s="40"/>
      <c r="N2" s="40"/>
      <c r="P2" s="39"/>
    </row>
    <row r="3" spans="2:28" s="37" customFormat="1" ht="30.75" customHeight="1">
      <c r="C3" s="41"/>
      <c r="D3" s="41"/>
      <c r="E3" s="41"/>
      <c r="J3" s="42"/>
      <c r="K3" s="42"/>
      <c r="L3" s="42"/>
      <c r="M3" s="42"/>
    </row>
    <row r="4" spans="2:28" s="13" customFormat="1" ht="30" customHeight="1">
      <c r="H4" s="14"/>
      <c r="I4" s="14"/>
      <c r="J4" s="14"/>
      <c r="K4" s="14"/>
      <c r="L4" s="14"/>
      <c r="M4" s="15"/>
      <c r="N4" s="15"/>
    </row>
    <row r="5" spans="2:28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282"/>
      <c r="K5" s="282"/>
      <c r="L5" s="282"/>
      <c r="M5" s="282"/>
      <c r="N5" s="282"/>
      <c r="O5" s="282"/>
      <c r="P5" s="282"/>
      <c r="Q5" s="282"/>
      <c r="R5" s="283"/>
      <c r="S5" s="283"/>
      <c r="T5" s="282"/>
      <c r="U5" s="282"/>
      <c r="V5" s="282"/>
      <c r="W5" s="282"/>
      <c r="X5" s="282"/>
      <c r="Y5" s="284"/>
      <c r="Z5" s="284"/>
      <c r="AA5" s="284"/>
    </row>
    <row r="6" spans="2:28" s="288" customFormat="1" ht="30" customHeight="1">
      <c r="B6" s="378" t="s">
        <v>267</v>
      </c>
      <c r="C6" s="378"/>
      <c r="D6" s="378"/>
      <c r="E6" s="378"/>
      <c r="F6" s="378"/>
      <c r="G6" s="378"/>
      <c r="H6" s="378"/>
      <c r="I6" s="378"/>
      <c r="J6" s="291"/>
      <c r="K6" s="291"/>
      <c r="L6" s="291"/>
      <c r="M6" s="291"/>
      <c r="N6" s="286"/>
      <c r="O6" s="286"/>
      <c r="P6" s="286"/>
      <c r="Q6" s="286"/>
      <c r="R6" s="283"/>
      <c r="S6" s="283"/>
      <c r="T6" s="286"/>
      <c r="U6" s="286"/>
      <c r="V6" s="286"/>
      <c r="W6" s="286"/>
      <c r="X6" s="286"/>
      <c r="Y6" s="287"/>
      <c r="Z6" s="287"/>
      <c r="AA6" s="287"/>
      <c r="AB6" s="287"/>
    </row>
    <row r="7" spans="2:28" ht="30" customHeight="1">
      <c r="B7" s="20"/>
      <c r="C7" s="20"/>
      <c r="D7" s="20"/>
      <c r="E7" s="20"/>
      <c r="F7" s="20"/>
      <c r="G7" s="20"/>
      <c r="H7" s="20"/>
      <c r="I7" s="20"/>
      <c r="J7" s="21"/>
      <c r="K7" s="21"/>
      <c r="L7" s="21"/>
      <c r="M7" s="21"/>
      <c r="N7" s="22"/>
      <c r="O7" s="22"/>
      <c r="P7" s="22"/>
      <c r="Q7" s="22"/>
      <c r="R7" s="15"/>
      <c r="S7" s="15"/>
      <c r="T7" s="22"/>
      <c r="U7" s="22"/>
      <c r="V7" s="22"/>
      <c r="W7" s="22"/>
      <c r="X7" s="22"/>
      <c r="Y7" s="23"/>
      <c r="Z7" s="23"/>
      <c r="AA7" s="23"/>
      <c r="AB7" s="23"/>
    </row>
    <row r="8" spans="2:28" ht="30" customHeight="1">
      <c r="B8" s="24"/>
      <c r="C8" s="24"/>
      <c r="D8" s="24"/>
      <c r="E8" s="24"/>
      <c r="F8" s="24"/>
      <c r="G8" s="24"/>
    </row>
    <row r="9" spans="2:28" ht="50" customHeight="1">
      <c r="B9" s="24"/>
      <c r="C9" s="24"/>
      <c r="F9" s="24"/>
      <c r="G9" s="24"/>
      <c r="H9" s="263" t="s">
        <v>83</v>
      </c>
      <c r="I9" s="267" t="s">
        <v>74</v>
      </c>
    </row>
    <row r="10" spans="2:28" ht="30" customHeight="1">
      <c r="B10" s="24"/>
      <c r="C10" s="24"/>
      <c r="F10" s="24"/>
      <c r="G10" s="24"/>
      <c r="H10" s="61" t="s">
        <v>78</v>
      </c>
      <c r="I10" s="60">
        <v>67.067577209254921</v>
      </c>
    </row>
    <row r="11" spans="2:28" ht="30" customHeight="1">
      <c r="B11" s="24"/>
      <c r="C11" s="24"/>
      <c r="F11" s="24"/>
      <c r="G11" s="24"/>
      <c r="H11" s="62" t="s">
        <v>79</v>
      </c>
      <c r="I11" s="63">
        <v>14.361431046784222</v>
      </c>
    </row>
    <row r="12" spans="2:28" ht="30" customHeight="1">
      <c r="B12" s="24"/>
      <c r="C12" s="24"/>
      <c r="F12" s="24"/>
      <c r="G12" s="24"/>
      <c r="H12" s="61" t="s">
        <v>80</v>
      </c>
      <c r="I12" s="60">
        <v>12.180205891346448</v>
      </c>
    </row>
    <row r="13" spans="2:28" ht="30" customHeight="1">
      <c r="B13" s="24"/>
      <c r="C13" s="24"/>
      <c r="F13" s="24"/>
      <c r="G13" s="24"/>
      <c r="H13" s="62" t="s">
        <v>81</v>
      </c>
      <c r="I13" s="63">
        <v>3.2922230149831821</v>
      </c>
    </row>
    <row r="14" spans="2:28" ht="30" customHeight="1">
      <c r="B14" s="24"/>
      <c r="C14" s="24"/>
      <c r="F14" s="24"/>
      <c r="G14" s="24"/>
      <c r="H14" s="61" t="s">
        <v>82</v>
      </c>
      <c r="I14" s="60">
        <v>0.46886148200998878</v>
      </c>
    </row>
    <row r="15" spans="2:28" ht="30" customHeight="1">
      <c r="B15" s="24"/>
      <c r="C15" s="24"/>
      <c r="F15" s="24"/>
      <c r="G15" s="24"/>
      <c r="H15" s="62" t="s">
        <v>71</v>
      </c>
      <c r="I15" s="63">
        <v>2.6297013556212416</v>
      </c>
    </row>
    <row r="16" spans="2:28" ht="30" customHeight="1">
      <c r="B16" s="24"/>
      <c r="C16" s="24"/>
      <c r="F16" s="24"/>
      <c r="G16" s="24"/>
    </row>
    <row r="17" spans="2:13" ht="30" customHeight="1">
      <c r="B17" s="24"/>
      <c r="C17" s="24"/>
      <c r="D17" s="24"/>
      <c r="E17" s="24"/>
      <c r="F17" s="24"/>
      <c r="G17" s="24"/>
    </row>
    <row r="18" spans="2:13" ht="30" customHeight="1">
      <c r="B18" s="353" t="s">
        <v>259</v>
      </c>
      <c r="C18" s="353"/>
      <c r="D18" s="353"/>
      <c r="E18" s="353"/>
      <c r="F18" s="353"/>
      <c r="G18" s="353"/>
      <c r="H18" s="353"/>
      <c r="I18" s="353"/>
    </row>
    <row r="19" spans="2:13" ht="30" customHeight="1">
      <c r="B19" s="24"/>
      <c r="C19" s="24"/>
      <c r="D19" s="24"/>
      <c r="E19" s="24"/>
      <c r="F19" s="24"/>
      <c r="G19" s="24"/>
    </row>
    <row r="20" spans="2:13" s="290" customFormat="1" ht="30.75" customHeight="1">
      <c r="B20" s="289" t="s">
        <v>263</v>
      </c>
      <c r="C20" s="289"/>
      <c r="D20" s="289"/>
      <c r="E20" s="289"/>
      <c r="F20" s="289"/>
      <c r="G20" s="289"/>
      <c r="I20" s="292" t="s">
        <v>268</v>
      </c>
      <c r="J20" s="293"/>
    </row>
    <row r="21" spans="2:13" ht="31" customHeight="1">
      <c r="B21" s="237"/>
    </row>
    <row r="22" spans="2:13" ht="50" customHeight="1">
      <c r="B22" s="335" t="s">
        <v>126</v>
      </c>
      <c r="C22" s="335"/>
      <c r="D22" s="335"/>
      <c r="E22" s="335"/>
      <c r="F22" s="335"/>
      <c r="G22" s="335"/>
      <c r="H22" s="335"/>
      <c r="I22" s="335"/>
      <c r="J22" s="268"/>
      <c r="K22" s="268"/>
      <c r="L22" s="268"/>
      <c r="M22" s="268"/>
    </row>
    <row r="23" spans="2:13" ht="30" customHeight="1">
      <c r="B23" s="24"/>
      <c r="C23" s="24"/>
      <c r="D23" s="24"/>
      <c r="E23" s="24"/>
      <c r="F23" s="24"/>
      <c r="G23" s="24"/>
    </row>
    <row r="24" spans="2:13" ht="30" customHeight="1">
      <c r="C24" s="24"/>
      <c r="D24" s="24"/>
      <c r="E24" s="24"/>
      <c r="F24" s="24"/>
      <c r="G24" s="24"/>
    </row>
    <row r="25" spans="2:13" ht="30" customHeight="1">
      <c r="C25" s="24"/>
      <c r="D25" s="24"/>
      <c r="E25" s="24"/>
      <c r="F25" s="24"/>
      <c r="G25" s="24"/>
    </row>
    <row r="27" spans="2:13" ht="30" customHeight="1">
      <c r="C27" s="24"/>
      <c r="D27" s="24"/>
      <c r="E27" s="24"/>
      <c r="F27" s="24"/>
      <c r="G27" s="24"/>
    </row>
    <row r="28" spans="2:13" ht="30" customHeight="1">
      <c r="C28" s="24"/>
      <c r="D28" s="24"/>
      <c r="E28" s="24"/>
      <c r="F28" s="24"/>
      <c r="G28" s="24"/>
    </row>
    <row r="29" spans="2:13" ht="30" customHeight="1">
      <c r="B29" s="44"/>
      <c r="C29" s="24"/>
      <c r="D29" s="24"/>
      <c r="E29" s="24"/>
      <c r="F29" s="24"/>
      <c r="G29" s="24"/>
    </row>
    <row r="30" spans="2:13" ht="30" customHeight="1">
      <c r="B30" s="24"/>
      <c r="C30" s="24"/>
      <c r="D30" s="24"/>
      <c r="E30" s="24"/>
      <c r="F30" s="24"/>
      <c r="G30" s="24"/>
    </row>
  </sheetData>
  <mergeCells count="4">
    <mergeCell ref="B5:I5"/>
    <mergeCell ref="B6:I6"/>
    <mergeCell ref="B18:I18"/>
    <mergeCell ref="B22:I22"/>
  </mergeCells>
  <phoneticPr fontId="0" type="noConversion"/>
  <hyperlinks>
    <hyperlink ref="B22" location="Índice!A1" display="Volver al índice"/>
    <hyperlink ref="I20" location="'G5'!A1" display="Siguiente   "/>
    <hyperlink ref="B20" location="'G3'!A1" display="  Atrás "/>
  </hyperlinks>
  <pageMargins left="0.70000000000000007" right="0.70000000000000007" top="1.54" bottom="0.75000000000000011" header="0.30000000000000004" footer="0.30000000000000004"/>
  <pageSetup paperSize="9" scale="72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34"/>
  <sheetViews>
    <sheetView showGridLines="0" workbookViewId="0"/>
  </sheetViews>
  <sheetFormatPr baseColWidth="10" defaultColWidth="12.83203125" defaultRowHeight="30" customHeight="1" x14ac:dyDescent="0"/>
  <cols>
    <col min="1" max="9" width="12.83203125" style="16"/>
    <col min="10" max="10" width="25.5" style="16" customWidth="1"/>
    <col min="11" max="11" width="18" style="16" customWidth="1"/>
    <col min="12" max="12" width="19.6640625" style="16" customWidth="1"/>
    <col min="13" max="13" width="21.5" style="16" customWidth="1"/>
    <col min="14" max="16384" width="12.83203125" style="16"/>
  </cols>
  <sheetData>
    <row r="1" spans="2:26" s="37" customFormat="1" ht="30.75" customHeight="1"/>
    <row r="2" spans="2:26" s="37" customFormat="1" ht="62" customHeight="1">
      <c r="D2" s="38"/>
      <c r="F2" s="39"/>
      <c r="G2" s="38"/>
      <c r="H2" s="38"/>
      <c r="L2" s="328" t="s">
        <v>315</v>
      </c>
      <c r="M2" s="328"/>
      <c r="N2" s="40"/>
      <c r="P2" s="39"/>
    </row>
    <row r="3" spans="2:26" s="37" customFormat="1" ht="30.75" customHeight="1">
      <c r="C3" s="41"/>
      <c r="D3" s="41"/>
      <c r="E3" s="41"/>
      <c r="J3" s="42"/>
      <c r="K3" s="42"/>
      <c r="L3" s="42"/>
      <c r="M3" s="42"/>
    </row>
    <row r="4" spans="2:26" s="13" customFormat="1" ht="30" customHeight="1">
      <c r="H4" s="14"/>
      <c r="I4" s="14"/>
      <c r="J4" s="14"/>
      <c r="K4" s="15"/>
      <c r="L4" s="15"/>
    </row>
    <row r="5" spans="2:26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282"/>
      <c r="O5" s="282"/>
      <c r="P5" s="283"/>
      <c r="Q5" s="283"/>
      <c r="R5" s="282"/>
      <c r="S5" s="282"/>
      <c r="T5" s="282"/>
      <c r="U5" s="282"/>
      <c r="V5" s="282"/>
      <c r="W5" s="284"/>
      <c r="X5" s="284"/>
      <c r="Y5" s="284"/>
    </row>
    <row r="6" spans="2:26" s="288" customFormat="1" ht="30" customHeight="1">
      <c r="B6" s="378" t="s">
        <v>265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286"/>
      <c r="O6" s="286"/>
      <c r="P6" s="283"/>
      <c r="Q6" s="283"/>
      <c r="R6" s="286"/>
      <c r="S6" s="286"/>
      <c r="T6" s="286"/>
      <c r="U6" s="286"/>
      <c r="V6" s="286"/>
      <c r="W6" s="287"/>
      <c r="X6" s="287"/>
      <c r="Y6" s="287"/>
      <c r="Z6" s="287"/>
    </row>
    <row r="8" spans="2:26" ht="30" customHeight="1">
      <c r="J8" s="355" t="s">
        <v>99</v>
      </c>
      <c r="K8" s="356" t="s">
        <v>109</v>
      </c>
      <c r="L8" s="356" t="s">
        <v>83</v>
      </c>
      <c r="M8" s="356"/>
    </row>
    <row r="9" spans="2:26" ht="30" customHeight="1">
      <c r="J9" s="355"/>
      <c r="K9" s="356"/>
      <c r="L9" s="262" t="s">
        <v>84</v>
      </c>
      <c r="M9" s="262" t="s">
        <v>85</v>
      </c>
    </row>
    <row r="10" spans="2:26" ht="30" customHeight="1">
      <c r="J10" s="57" t="s">
        <v>17</v>
      </c>
      <c r="K10" s="57" t="s">
        <v>110</v>
      </c>
      <c r="L10" s="55">
        <v>190.93043733489873</v>
      </c>
      <c r="M10" s="55">
        <v>29.057822130906956</v>
      </c>
    </row>
    <row r="11" spans="2:26" ht="30" customHeight="1">
      <c r="J11" s="58" t="s">
        <v>5</v>
      </c>
      <c r="K11" s="58" t="s">
        <v>111</v>
      </c>
      <c r="L11" s="59">
        <v>78.570843776200633</v>
      </c>
      <c r="M11" s="59">
        <v>60.113745075102926</v>
      </c>
    </row>
    <row r="12" spans="2:26" ht="30" customHeight="1">
      <c r="J12" s="57" t="s">
        <v>18</v>
      </c>
      <c r="K12" s="57" t="s">
        <v>112</v>
      </c>
      <c r="L12" s="55">
        <v>96.831733627792403</v>
      </c>
      <c r="M12" s="55">
        <v>2.1235029304340438</v>
      </c>
    </row>
    <row r="13" spans="2:26" ht="30" customHeight="1">
      <c r="J13" s="58" t="s">
        <v>19</v>
      </c>
      <c r="K13" s="58" t="s">
        <v>113</v>
      </c>
      <c r="L13" s="59">
        <v>54.168072899088763</v>
      </c>
      <c r="M13" s="59">
        <v>10.124873439082011</v>
      </c>
    </row>
    <row r="14" spans="2:26" ht="30" customHeight="1">
      <c r="J14" s="57" t="s">
        <v>20</v>
      </c>
      <c r="K14" s="57" t="s">
        <v>7</v>
      </c>
      <c r="L14" s="55">
        <v>59.755809087104467</v>
      </c>
      <c r="M14" s="55">
        <v>83.592626962898265</v>
      </c>
    </row>
    <row r="15" spans="2:26" ht="30" customHeight="1">
      <c r="J15" s="58" t="s">
        <v>11</v>
      </c>
      <c r="K15" s="58" t="s">
        <v>110</v>
      </c>
      <c r="L15" s="59">
        <v>197.5</v>
      </c>
      <c r="M15" s="59">
        <v>68.214285714285708</v>
      </c>
    </row>
    <row r="16" spans="2:26" ht="30" customHeight="1">
      <c r="J16" s="57" t="s">
        <v>21</v>
      </c>
      <c r="K16" s="57" t="s">
        <v>7</v>
      </c>
      <c r="L16" s="55">
        <v>7.5971347948773609</v>
      </c>
      <c r="M16" s="55">
        <v>0.21706099413935315</v>
      </c>
    </row>
    <row r="17" spans="2:13" ht="30" customHeight="1">
      <c r="J17" s="58" t="s">
        <v>9</v>
      </c>
      <c r="K17" s="58" t="s">
        <v>7</v>
      </c>
      <c r="L17" s="59">
        <v>399.88814317673376</v>
      </c>
      <c r="M17" s="59">
        <v>115.21252796420582</v>
      </c>
    </row>
    <row r="18" spans="2:13" ht="30" customHeight="1">
      <c r="J18" s="57" t="s">
        <v>22</v>
      </c>
      <c r="K18" s="57" t="s">
        <v>114</v>
      </c>
      <c r="L18" s="55">
        <v>17.305859059910539</v>
      </c>
      <c r="M18" s="55">
        <v>0.10999486690621105</v>
      </c>
    </row>
    <row r="19" spans="2:13" ht="30" customHeight="1">
      <c r="J19" s="58" t="s">
        <v>23</v>
      </c>
      <c r="K19" s="58" t="s">
        <v>115</v>
      </c>
      <c r="L19" s="59">
        <v>364.86486486486484</v>
      </c>
      <c r="M19" s="59">
        <v>58.783783783783782</v>
      </c>
    </row>
    <row r="20" spans="2:13" ht="30" customHeight="1">
      <c r="J20" s="57" t="s">
        <v>24</v>
      </c>
      <c r="K20" s="57" t="s">
        <v>110</v>
      </c>
      <c r="L20" s="55">
        <v>128.57934601884352</v>
      </c>
      <c r="M20" s="55">
        <v>20.875669684093847</v>
      </c>
    </row>
    <row r="21" spans="2:13" ht="30" customHeight="1">
      <c r="J21" s="58" t="s">
        <v>69</v>
      </c>
      <c r="K21" s="58" t="s">
        <v>110</v>
      </c>
      <c r="L21" s="59">
        <v>13.40298302288817</v>
      </c>
      <c r="M21" s="59">
        <v>10.035053955598324</v>
      </c>
    </row>
    <row r="22" spans="2:13" ht="30" customHeight="1">
      <c r="J22" s="57" t="s">
        <v>26</v>
      </c>
      <c r="K22" s="57" t="s">
        <v>116</v>
      </c>
      <c r="L22" s="55">
        <v>273.18295739348372</v>
      </c>
      <c r="M22" s="56">
        <v>274.01837928153719</v>
      </c>
    </row>
    <row r="23" spans="2:13" ht="30" customHeight="1">
      <c r="J23" s="58" t="s">
        <v>13</v>
      </c>
      <c r="K23" s="58" t="s">
        <v>117</v>
      </c>
      <c r="L23" s="59">
        <v>117.13439079658357</v>
      </c>
      <c r="M23" s="59">
        <v>95.171692522224163</v>
      </c>
    </row>
    <row r="24" spans="2:13" ht="30" customHeight="1">
      <c r="J24" s="57" t="s">
        <v>27</v>
      </c>
      <c r="K24" s="57" t="s">
        <v>110</v>
      </c>
      <c r="L24" s="55">
        <v>480.43373493975906</v>
      </c>
      <c r="M24" s="55">
        <v>48.53012048192771</v>
      </c>
    </row>
    <row r="25" spans="2:13" ht="30" customHeight="1">
      <c r="J25" s="366" t="s">
        <v>87</v>
      </c>
      <c r="K25" s="366"/>
      <c r="L25" s="242">
        <v>107.87315343567516</v>
      </c>
      <c r="M25" s="242">
        <v>43.945667415081552</v>
      </c>
    </row>
    <row r="27" spans="2:13" s="51" customFormat="1" ht="25" customHeight="1">
      <c r="B27" s="353" t="s">
        <v>266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</row>
    <row r="28" spans="2:13" ht="25" customHeight="1">
      <c r="B28" s="388" t="s">
        <v>213</v>
      </c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</row>
    <row r="29" spans="2:13" ht="25" customHeight="1">
      <c r="B29" s="388" t="s">
        <v>214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</row>
    <row r="30" spans="2:13" ht="30" customHeight="1">
      <c r="B30" s="53"/>
      <c r="C30" s="52"/>
    </row>
    <row r="31" spans="2:13" s="290" customFormat="1" ht="30.75" customHeight="1">
      <c r="B31" s="289" t="s">
        <v>260</v>
      </c>
      <c r="C31" s="289"/>
      <c r="D31" s="289"/>
      <c r="E31" s="289"/>
      <c r="F31" s="289"/>
      <c r="G31" s="289"/>
      <c r="L31" s="387" t="s">
        <v>264</v>
      </c>
      <c r="M31" s="387"/>
    </row>
    <row r="32" spans="2:13" ht="31" customHeight="1">
      <c r="B32" s="237"/>
    </row>
    <row r="33" spans="2:13" ht="50" customHeight="1">
      <c r="B33" s="335" t="s">
        <v>126</v>
      </c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2:13" ht="30" customHeight="1">
      <c r="B34" s="44"/>
    </row>
  </sheetData>
  <mergeCells count="12">
    <mergeCell ref="B33:M33"/>
    <mergeCell ref="B28:M28"/>
    <mergeCell ref="B29:M29"/>
    <mergeCell ref="J8:J9"/>
    <mergeCell ref="K8:K9"/>
    <mergeCell ref="L8:M8"/>
    <mergeCell ref="J25:K25"/>
    <mergeCell ref="B5:M5"/>
    <mergeCell ref="B6:M6"/>
    <mergeCell ref="B27:M27"/>
    <mergeCell ref="L2:M2"/>
    <mergeCell ref="L31:M31"/>
  </mergeCells>
  <phoneticPr fontId="0" type="noConversion"/>
  <hyperlinks>
    <hyperlink ref="B33" location="Índice!A1" display="Volver al índice"/>
    <hyperlink ref="L31" location="'G6'!A1" display="Siguiente   "/>
    <hyperlink ref="B31" location="'G4'!A1" display="  Atrás "/>
    <hyperlink ref="M31" location="'G6'!A1" display="'G6'!A1"/>
  </hyperlinks>
  <pageMargins left="0.70000000000000007" right="0.70000000000000007" top="1.54" bottom="0.75000000000000011" header="0.30000000000000004" footer="0.30000000000000004"/>
  <pageSetup paperSize="9" scale="5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38"/>
  <sheetViews>
    <sheetView showGridLines="0" workbookViewId="0"/>
  </sheetViews>
  <sheetFormatPr baseColWidth="10" defaultColWidth="12.83203125" defaultRowHeight="30" customHeight="1" x14ac:dyDescent="0"/>
  <cols>
    <col min="1" max="9" width="12.83203125" style="16"/>
    <col min="10" max="10" width="25.6640625" style="16" customWidth="1"/>
    <col min="11" max="16384" width="12.83203125" style="16"/>
  </cols>
  <sheetData>
    <row r="1" spans="2:28" s="37" customFormat="1" ht="30.75" customHeight="1"/>
    <row r="2" spans="2:28" s="37" customFormat="1" ht="62" customHeight="1">
      <c r="D2" s="38"/>
      <c r="F2" s="39"/>
      <c r="G2" s="38"/>
      <c r="H2" s="38"/>
      <c r="K2" s="328" t="s">
        <v>314</v>
      </c>
      <c r="L2" s="328"/>
      <c r="M2" s="328"/>
      <c r="N2" s="40"/>
      <c r="P2" s="39"/>
    </row>
    <row r="3" spans="2:28" s="37" customFormat="1" ht="30.75" customHeight="1">
      <c r="C3" s="41"/>
      <c r="D3" s="41"/>
      <c r="E3" s="41"/>
      <c r="J3" s="42"/>
      <c r="K3" s="42"/>
      <c r="L3" s="42"/>
      <c r="M3" s="42"/>
    </row>
    <row r="4" spans="2:28" s="13" customFormat="1" ht="30" customHeight="1">
      <c r="I4" s="14"/>
      <c r="J4" s="14"/>
      <c r="K4" s="14"/>
      <c r="L4" s="14"/>
      <c r="M4" s="15"/>
      <c r="N4" s="15"/>
    </row>
    <row r="5" spans="2:28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282"/>
      <c r="O5" s="282"/>
      <c r="P5" s="282"/>
      <c r="Q5" s="282"/>
      <c r="R5" s="283"/>
      <c r="S5" s="283"/>
      <c r="T5" s="282"/>
      <c r="U5" s="282"/>
      <c r="V5" s="282"/>
      <c r="W5" s="282"/>
      <c r="X5" s="282"/>
      <c r="Y5" s="284"/>
      <c r="Z5" s="284"/>
      <c r="AA5" s="284"/>
    </row>
    <row r="6" spans="2:28" s="288" customFormat="1" ht="30" customHeight="1">
      <c r="B6" s="378" t="s">
        <v>261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286"/>
      <c r="O6" s="286"/>
      <c r="P6" s="286"/>
      <c r="Q6" s="286"/>
      <c r="R6" s="283"/>
      <c r="S6" s="283"/>
      <c r="T6" s="286"/>
      <c r="U6" s="286"/>
      <c r="V6" s="286"/>
      <c r="W6" s="286"/>
      <c r="X6" s="286"/>
      <c r="Y6" s="287"/>
      <c r="Z6" s="287"/>
      <c r="AA6" s="287"/>
      <c r="AB6" s="287"/>
    </row>
    <row r="7" spans="2:28" ht="30" customHeight="1"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5"/>
      <c r="Q7" s="25"/>
      <c r="R7" s="15"/>
      <c r="S7" s="15"/>
      <c r="T7" s="25"/>
      <c r="U7" s="25"/>
      <c r="V7" s="25"/>
      <c r="W7" s="26"/>
      <c r="X7" s="22"/>
      <c r="Y7" s="23"/>
      <c r="Z7" s="23"/>
      <c r="AA7" s="23"/>
      <c r="AB7" s="23"/>
    </row>
    <row r="8" spans="2:28" ht="30" customHeight="1">
      <c r="B8" s="24"/>
      <c r="C8" s="24"/>
      <c r="D8" s="24"/>
      <c r="E8" s="24"/>
      <c r="F8" s="24"/>
      <c r="G8" s="24"/>
    </row>
    <row r="9" spans="2:28" ht="30" customHeight="1">
      <c r="B9" s="24"/>
      <c r="G9" s="24"/>
      <c r="J9" s="355" t="s">
        <v>99</v>
      </c>
      <c r="K9" s="356" t="s">
        <v>109</v>
      </c>
      <c r="L9" s="356" t="s">
        <v>88</v>
      </c>
      <c r="M9" s="356"/>
    </row>
    <row r="10" spans="2:28" ht="30" customHeight="1">
      <c r="B10" s="24"/>
      <c r="G10" s="24"/>
      <c r="J10" s="355"/>
      <c r="K10" s="356"/>
      <c r="L10" s="263" t="s">
        <v>16</v>
      </c>
      <c r="M10" s="263" t="s">
        <v>15</v>
      </c>
    </row>
    <row r="11" spans="2:28" ht="30" customHeight="1">
      <c r="B11" s="24"/>
      <c r="G11" s="24"/>
      <c r="J11" s="46" t="s">
        <v>17</v>
      </c>
      <c r="K11" s="32" t="s">
        <v>110</v>
      </c>
      <c r="L11" s="45"/>
      <c r="M11" s="45">
        <v>28.1</v>
      </c>
    </row>
    <row r="12" spans="2:28" ht="30" customHeight="1">
      <c r="B12" s="24"/>
      <c r="G12" s="24"/>
      <c r="J12" s="34" t="s">
        <v>5</v>
      </c>
      <c r="K12" s="34" t="s">
        <v>111</v>
      </c>
      <c r="L12" s="50"/>
      <c r="M12" s="50"/>
    </row>
    <row r="13" spans="2:28" ht="30" customHeight="1">
      <c r="B13" s="24"/>
      <c r="G13" s="24"/>
      <c r="J13" s="46" t="s">
        <v>18</v>
      </c>
      <c r="K13" s="32" t="s">
        <v>112</v>
      </c>
      <c r="L13" s="45">
        <v>47.7</v>
      </c>
      <c r="M13" s="45">
        <f>828+7.4</f>
        <v>835.4</v>
      </c>
    </row>
    <row r="14" spans="2:28" ht="30" customHeight="1">
      <c r="B14" s="24"/>
      <c r="G14" s="24"/>
      <c r="J14" s="49" t="s">
        <v>19</v>
      </c>
      <c r="K14" s="34" t="s">
        <v>113</v>
      </c>
      <c r="L14" s="50">
        <v>63.6</v>
      </c>
      <c r="M14" s="50"/>
    </row>
    <row r="15" spans="2:28" ht="30" customHeight="1">
      <c r="B15" s="24"/>
      <c r="G15" s="24"/>
      <c r="J15" s="46" t="s">
        <v>20</v>
      </c>
      <c r="K15" s="32" t="s">
        <v>7</v>
      </c>
      <c r="L15" s="45">
        <v>200</v>
      </c>
      <c r="M15" s="45">
        <v>30</v>
      </c>
    </row>
    <row r="16" spans="2:28" ht="30" customHeight="1">
      <c r="B16" s="24"/>
      <c r="G16" s="24"/>
      <c r="J16" s="49" t="s">
        <v>89</v>
      </c>
      <c r="K16" s="34" t="s">
        <v>110</v>
      </c>
      <c r="L16" s="50"/>
      <c r="M16" s="50"/>
    </row>
    <row r="17" spans="2:13" ht="30" customHeight="1">
      <c r="B17" s="24"/>
      <c r="G17" s="24"/>
      <c r="J17" s="47" t="s">
        <v>21</v>
      </c>
      <c r="K17" s="32" t="s">
        <v>7</v>
      </c>
      <c r="L17" s="45"/>
      <c r="M17" s="45">
        <v>17</v>
      </c>
    </row>
    <row r="18" spans="2:13" ht="30" customHeight="1">
      <c r="B18" s="24"/>
      <c r="G18" s="24"/>
      <c r="J18" s="49" t="s">
        <v>9</v>
      </c>
      <c r="K18" s="34" t="s">
        <v>7</v>
      </c>
      <c r="L18" s="50"/>
      <c r="M18" s="50"/>
    </row>
    <row r="19" spans="2:13" ht="30" customHeight="1">
      <c r="B19" s="24"/>
      <c r="G19" s="24"/>
      <c r="J19" s="47" t="s">
        <v>22</v>
      </c>
      <c r="K19" s="32" t="s">
        <v>114</v>
      </c>
      <c r="L19" s="45"/>
      <c r="M19" s="45"/>
    </row>
    <row r="20" spans="2:13" ht="30" customHeight="1">
      <c r="B20" s="24"/>
      <c r="G20" s="24"/>
      <c r="J20" s="49" t="s">
        <v>23</v>
      </c>
      <c r="K20" s="34" t="s">
        <v>115</v>
      </c>
      <c r="L20" s="50"/>
      <c r="M20" s="50">
        <v>15</v>
      </c>
    </row>
    <row r="21" spans="2:13" ht="30" customHeight="1">
      <c r="B21" s="24"/>
      <c r="G21" s="24"/>
      <c r="J21" s="46" t="s">
        <v>24</v>
      </c>
      <c r="K21" s="32" t="s">
        <v>110</v>
      </c>
      <c r="L21" s="45"/>
      <c r="M21" s="45">
        <v>33.799999999999997</v>
      </c>
    </row>
    <row r="22" spans="2:13" ht="30" customHeight="1">
      <c r="B22" s="24"/>
      <c r="G22" s="24"/>
      <c r="J22" s="49" t="s">
        <v>25</v>
      </c>
      <c r="K22" s="34" t="s">
        <v>110</v>
      </c>
      <c r="L22" s="50">
        <v>42</v>
      </c>
      <c r="M22" s="50">
        <f>220+16</f>
        <v>236</v>
      </c>
    </row>
    <row r="23" spans="2:13" ht="30" customHeight="1">
      <c r="B23" s="24"/>
      <c r="G23" s="24"/>
      <c r="J23" s="46" t="s">
        <v>26</v>
      </c>
      <c r="K23" s="32" t="s">
        <v>116</v>
      </c>
      <c r="L23" s="45"/>
      <c r="M23" s="45">
        <v>5</v>
      </c>
    </row>
    <row r="24" spans="2:13" ht="30" customHeight="1">
      <c r="B24" s="24"/>
      <c r="G24" s="24"/>
      <c r="J24" s="49" t="s">
        <v>13</v>
      </c>
      <c r="K24" s="34" t="s">
        <v>117</v>
      </c>
      <c r="L24" s="50">
        <v>85</v>
      </c>
      <c r="M24" s="50"/>
    </row>
    <row r="25" spans="2:13" ht="30" customHeight="1">
      <c r="B25" s="24"/>
      <c r="G25" s="24"/>
      <c r="J25" s="46" t="s">
        <v>27</v>
      </c>
      <c r="K25" s="32" t="s">
        <v>110</v>
      </c>
      <c r="L25" s="45">
        <v>61.3</v>
      </c>
      <c r="M25" s="45">
        <v>257.2</v>
      </c>
    </row>
    <row r="26" spans="2:13" ht="30" customHeight="1">
      <c r="B26" s="24"/>
      <c r="G26" s="24"/>
      <c r="J26" s="389" t="s">
        <v>68</v>
      </c>
      <c r="K26" s="389"/>
      <c r="L26" s="241">
        <f>SUM(L11:L25)</f>
        <v>499.6</v>
      </c>
      <c r="M26" s="241">
        <f>SUM(M11:M25)</f>
        <v>1457.5</v>
      </c>
    </row>
    <row r="28" spans="2:13" ht="25" customHeight="1">
      <c r="B28" s="360" t="s">
        <v>262</v>
      </c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</row>
    <row r="29" spans="2:13" ht="30" customHeight="1">
      <c r="B29" s="44"/>
      <c r="C29" s="24"/>
      <c r="D29" s="24"/>
      <c r="E29" s="24"/>
      <c r="F29" s="24"/>
      <c r="G29" s="24"/>
    </row>
    <row r="30" spans="2:13" s="290" customFormat="1" ht="30.75" customHeight="1">
      <c r="B30" s="289" t="s">
        <v>263</v>
      </c>
      <c r="C30" s="289"/>
      <c r="D30" s="289"/>
      <c r="E30" s="289"/>
      <c r="F30" s="289"/>
      <c r="G30" s="289"/>
      <c r="L30" s="345" t="s">
        <v>264</v>
      </c>
      <c r="M30" s="345"/>
    </row>
    <row r="31" spans="2:13" ht="31" customHeight="1">
      <c r="B31" s="237"/>
    </row>
    <row r="32" spans="2:13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</row>
    <row r="33" spans="2:7" ht="30" customHeight="1">
      <c r="C33" s="24"/>
      <c r="D33" s="24"/>
      <c r="E33" s="24"/>
      <c r="F33" s="24"/>
      <c r="G33" s="24"/>
    </row>
    <row r="34" spans="2:7" ht="30" customHeight="1">
      <c r="C34" s="24"/>
      <c r="D34" s="24"/>
      <c r="E34" s="24"/>
      <c r="F34" s="24"/>
      <c r="G34" s="24"/>
    </row>
    <row r="35" spans="2:7" ht="30" customHeight="1">
      <c r="B35" s="24"/>
      <c r="C35" s="24"/>
      <c r="D35" s="24"/>
      <c r="E35" s="24"/>
      <c r="F35" s="24"/>
      <c r="G35" s="24"/>
    </row>
    <row r="36" spans="2:7" ht="30" customHeight="1">
      <c r="B36" s="24"/>
      <c r="C36" s="24"/>
      <c r="D36" s="24"/>
      <c r="E36" s="24"/>
      <c r="F36" s="24"/>
      <c r="G36" s="24"/>
    </row>
    <row r="37" spans="2:7" ht="30" customHeight="1">
      <c r="B37" s="24"/>
      <c r="C37" s="24"/>
      <c r="D37" s="24"/>
      <c r="E37" s="24"/>
      <c r="F37" s="24"/>
      <c r="G37" s="24"/>
    </row>
    <row r="38" spans="2:7" ht="30" customHeight="1">
      <c r="B38" s="24"/>
      <c r="C38" s="24"/>
      <c r="D38" s="24"/>
      <c r="E38" s="24"/>
      <c r="F38" s="24"/>
      <c r="G38" s="24"/>
    </row>
  </sheetData>
  <mergeCells count="10">
    <mergeCell ref="B28:M28"/>
    <mergeCell ref="K2:M2"/>
    <mergeCell ref="B32:M32"/>
    <mergeCell ref="L30:M30"/>
    <mergeCell ref="J26:K26"/>
    <mergeCell ref="L9:M9"/>
    <mergeCell ref="J9:J10"/>
    <mergeCell ref="K9:K10"/>
    <mergeCell ref="B5:M5"/>
    <mergeCell ref="B6:M6"/>
  </mergeCells>
  <phoneticPr fontId="0" type="noConversion"/>
  <hyperlinks>
    <hyperlink ref="B32" location="Índice!A1" display="Volver al índice"/>
    <hyperlink ref="L30" location="'G7'!A1" display="Siguiente   "/>
    <hyperlink ref="B30" location="'G5'!A1" display="  Atrás "/>
    <hyperlink ref="M30" location="'G7'!A1" display="'G7'!A1"/>
  </hyperlinks>
  <pageMargins left="0.70000000000000007" right="0.70000000000000007" top="1.54" bottom="0.75000000000000011" header="0.30000000000000004" footer="0.30000000000000004"/>
  <pageSetup paperSize="9" scale="64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35"/>
  <sheetViews>
    <sheetView showGridLines="0" workbookViewId="0"/>
  </sheetViews>
  <sheetFormatPr baseColWidth="10" defaultColWidth="12.83203125" defaultRowHeight="30" customHeight="1" x14ac:dyDescent="0"/>
  <cols>
    <col min="1" max="9" width="12.83203125" style="16"/>
    <col min="10" max="10" width="25.5" style="16" customWidth="1"/>
    <col min="11" max="11" width="18.1640625" style="16" customWidth="1"/>
    <col min="12" max="12" width="17" style="16" customWidth="1"/>
    <col min="13" max="13" width="20.83203125" style="16" customWidth="1"/>
    <col min="14" max="16384" width="12.83203125" style="16"/>
  </cols>
  <sheetData>
    <row r="1" spans="2:28" s="37" customFormat="1" ht="30.75" customHeight="1"/>
    <row r="2" spans="2:28" s="37" customFormat="1" ht="62" customHeight="1">
      <c r="D2" s="38"/>
      <c r="F2" s="39"/>
      <c r="G2" s="38"/>
      <c r="H2" s="38"/>
      <c r="K2" s="40"/>
      <c r="L2" s="328" t="s">
        <v>314</v>
      </c>
      <c r="M2" s="328"/>
      <c r="N2" s="40"/>
      <c r="P2" s="39"/>
    </row>
    <row r="3" spans="2:28" s="37" customFormat="1" ht="30.75" customHeight="1">
      <c r="C3" s="41"/>
      <c r="D3" s="41"/>
      <c r="E3" s="41"/>
      <c r="J3" s="42"/>
      <c r="K3" s="42"/>
      <c r="L3" s="42"/>
      <c r="M3" s="42"/>
    </row>
    <row r="4" spans="2:28" s="13" customFormat="1" ht="30" customHeight="1">
      <c r="I4" s="14"/>
      <c r="J4" s="14"/>
      <c r="K4" s="14"/>
      <c r="L4" s="14"/>
      <c r="M4" s="15"/>
      <c r="N4" s="15"/>
    </row>
    <row r="5" spans="2:28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282"/>
      <c r="O5" s="282"/>
      <c r="P5" s="282"/>
      <c r="Q5" s="282"/>
      <c r="R5" s="283"/>
      <c r="S5" s="283"/>
      <c r="T5" s="282"/>
      <c r="U5" s="282"/>
      <c r="V5" s="282"/>
      <c r="W5" s="282"/>
      <c r="X5" s="282"/>
      <c r="Y5" s="284"/>
      <c r="Z5" s="284"/>
      <c r="AA5" s="284"/>
    </row>
    <row r="6" spans="2:28" s="288" customFormat="1" ht="30" customHeight="1">
      <c r="B6" s="378" t="s">
        <v>258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286"/>
      <c r="O6" s="286"/>
      <c r="P6" s="286"/>
      <c r="Q6" s="286"/>
      <c r="R6" s="283"/>
      <c r="S6" s="283"/>
      <c r="T6" s="286"/>
      <c r="U6" s="286"/>
      <c r="V6" s="286"/>
      <c r="W6" s="286"/>
      <c r="X6" s="286"/>
      <c r="Y6" s="287"/>
      <c r="Z6" s="287"/>
      <c r="AA6" s="287"/>
      <c r="AB6" s="287"/>
    </row>
    <row r="7" spans="2:28" ht="30" customHeight="1">
      <c r="B7" s="27"/>
      <c r="G7" s="27"/>
    </row>
    <row r="8" spans="2:28" ht="30" customHeight="1">
      <c r="B8" s="27"/>
      <c r="G8" s="27"/>
      <c r="J8" s="355" t="s">
        <v>99</v>
      </c>
      <c r="K8" s="356" t="s">
        <v>109</v>
      </c>
      <c r="L8" s="356" t="s">
        <v>90</v>
      </c>
      <c r="M8" s="356"/>
    </row>
    <row r="9" spans="2:28" ht="30" customHeight="1">
      <c r="B9" s="27"/>
      <c r="G9" s="27"/>
      <c r="J9" s="355"/>
      <c r="K9" s="356"/>
      <c r="L9" s="263" t="s">
        <v>16</v>
      </c>
      <c r="M9" s="263" t="s">
        <v>15</v>
      </c>
    </row>
    <row r="10" spans="2:28" ht="30" customHeight="1">
      <c r="B10" s="27"/>
      <c r="G10" s="27"/>
      <c r="J10" s="32" t="s">
        <v>17</v>
      </c>
      <c r="K10" s="32" t="s">
        <v>110</v>
      </c>
      <c r="L10" s="30"/>
      <c r="M10" s="31">
        <v>4684.2897983392641</v>
      </c>
    </row>
    <row r="11" spans="2:28" ht="30" customHeight="1">
      <c r="B11" s="27"/>
      <c r="G11" s="27"/>
      <c r="J11" s="34" t="s">
        <v>5</v>
      </c>
      <c r="K11" s="34" t="s">
        <v>111</v>
      </c>
      <c r="L11" s="35"/>
      <c r="M11" s="36"/>
    </row>
    <row r="12" spans="2:28" ht="30" customHeight="1">
      <c r="B12" s="27"/>
      <c r="G12" s="27"/>
      <c r="J12" s="32" t="s">
        <v>18</v>
      </c>
      <c r="K12" s="32" t="s">
        <v>112</v>
      </c>
      <c r="L12" s="30">
        <v>20583.857442348006</v>
      </c>
      <c r="M12" s="30">
        <v>1598.2032559253053</v>
      </c>
    </row>
    <row r="13" spans="2:28" ht="30" customHeight="1">
      <c r="B13" s="27"/>
      <c r="G13" s="27"/>
      <c r="J13" s="34" t="s">
        <v>19</v>
      </c>
      <c r="K13" s="34" t="s">
        <v>113</v>
      </c>
      <c r="L13" s="35">
        <v>12188.500448113207</v>
      </c>
      <c r="M13" s="35"/>
    </row>
    <row r="14" spans="2:28" ht="30" customHeight="1">
      <c r="B14" s="27"/>
      <c r="G14" s="27"/>
      <c r="J14" s="32" t="s">
        <v>20</v>
      </c>
      <c r="K14" s="32" t="s">
        <v>7</v>
      </c>
      <c r="L14" s="30">
        <v>22500</v>
      </c>
      <c r="M14" s="30">
        <v>2183.1666666666665</v>
      </c>
    </row>
    <row r="15" spans="2:28" ht="30" customHeight="1">
      <c r="B15" s="27"/>
      <c r="G15" s="27"/>
      <c r="J15" s="34" t="s">
        <v>89</v>
      </c>
      <c r="K15" s="34" t="s">
        <v>110</v>
      </c>
      <c r="L15" s="35"/>
      <c r="M15" s="35"/>
    </row>
    <row r="16" spans="2:28" ht="30" customHeight="1">
      <c r="B16" s="27"/>
      <c r="G16" s="27"/>
      <c r="J16" s="32" t="s">
        <v>21</v>
      </c>
      <c r="K16" s="32" t="s">
        <v>7</v>
      </c>
      <c r="L16" s="30"/>
      <c r="M16" s="30">
        <v>12420.117647058823</v>
      </c>
    </row>
    <row r="17" spans="2:13" ht="30" customHeight="1">
      <c r="B17" s="27"/>
      <c r="G17" s="27"/>
      <c r="J17" s="34" t="s">
        <v>9</v>
      </c>
      <c r="K17" s="34" t="s">
        <v>7</v>
      </c>
      <c r="L17" s="35"/>
      <c r="M17" s="35"/>
    </row>
    <row r="18" spans="2:13" ht="30" customHeight="1">
      <c r="B18" s="27"/>
      <c r="G18" s="27"/>
      <c r="J18" s="32" t="s">
        <v>22</v>
      </c>
      <c r="K18" s="32" t="s">
        <v>114</v>
      </c>
      <c r="L18" s="30"/>
      <c r="M18" s="30"/>
    </row>
    <row r="19" spans="2:13" ht="30" customHeight="1">
      <c r="B19" s="27"/>
      <c r="G19" s="27"/>
      <c r="J19" s="34" t="s">
        <v>23</v>
      </c>
      <c r="K19" s="34" t="s">
        <v>115</v>
      </c>
      <c r="L19" s="35"/>
      <c r="M19" s="35">
        <v>166.66666666666666</v>
      </c>
    </row>
    <row r="20" spans="2:13" ht="30" customHeight="1">
      <c r="B20" s="27"/>
      <c r="G20" s="27"/>
      <c r="J20" s="32" t="s">
        <v>24</v>
      </c>
      <c r="K20" s="32" t="s">
        <v>110</v>
      </c>
      <c r="L20" s="30"/>
      <c r="M20" s="30">
        <v>4470.8620315581857</v>
      </c>
    </row>
    <row r="21" spans="2:13" ht="30" customHeight="1">
      <c r="B21" s="27"/>
      <c r="G21" s="27"/>
      <c r="J21" s="34" t="s">
        <v>25</v>
      </c>
      <c r="K21" s="34" t="s">
        <v>110</v>
      </c>
      <c r="L21" s="35">
        <v>8514.2619047619046</v>
      </c>
      <c r="M21" s="35">
        <v>1286.3474576271187</v>
      </c>
    </row>
    <row r="22" spans="2:13" ht="30" customHeight="1">
      <c r="B22" s="27"/>
      <c r="G22" s="27"/>
      <c r="J22" s="32" t="s">
        <v>26</v>
      </c>
      <c r="K22" s="32" t="s">
        <v>116</v>
      </c>
      <c r="L22" s="30"/>
      <c r="M22" s="30">
        <v>726.4</v>
      </c>
    </row>
    <row r="23" spans="2:13" ht="30" customHeight="1">
      <c r="B23" s="27"/>
      <c r="G23" s="27"/>
      <c r="J23" s="34" t="s">
        <v>13</v>
      </c>
      <c r="K23" s="34" t="s">
        <v>117</v>
      </c>
      <c r="L23" s="35">
        <v>26434.317647058822</v>
      </c>
      <c r="M23" s="35"/>
    </row>
    <row r="24" spans="2:13" ht="30" customHeight="1">
      <c r="B24" s="27"/>
      <c r="G24" s="27"/>
      <c r="J24" s="32" t="s">
        <v>27</v>
      </c>
      <c r="K24" s="32" t="s">
        <v>110</v>
      </c>
      <c r="L24" s="30">
        <v>35440.456769983692</v>
      </c>
      <c r="M24" s="30">
        <v>3090.9797822706068</v>
      </c>
    </row>
    <row r="25" spans="2:13" ht="30" customHeight="1">
      <c r="B25" s="27"/>
      <c r="C25" s="27"/>
      <c r="D25" s="27"/>
      <c r="E25" s="27"/>
      <c r="F25" s="27"/>
      <c r="G25" s="27"/>
      <c r="J25" s="366" t="s">
        <v>68</v>
      </c>
      <c r="K25" s="366"/>
      <c r="L25" s="240">
        <v>22085.777879303441</v>
      </c>
      <c r="M25" s="240">
        <v>2059.8611869639794</v>
      </c>
    </row>
    <row r="26" spans="2:13" ht="30" customHeight="1">
      <c r="B26" s="27"/>
      <c r="C26" s="27"/>
      <c r="D26" s="27"/>
      <c r="E26" s="27"/>
      <c r="F26" s="27"/>
      <c r="G26" s="27"/>
      <c r="J26" s="238"/>
      <c r="K26" s="238"/>
      <c r="L26" s="239"/>
      <c r="M26" s="239"/>
    </row>
    <row r="27" spans="2:13" ht="25" customHeight="1">
      <c r="B27" s="358" t="s">
        <v>259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</row>
    <row r="28" spans="2:13" ht="30" customHeight="1">
      <c r="B28" s="28"/>
      <c r="C28" s="27"/>
      <c r="D28" s="27"/>
      <c r="E28" s="27"/>
      <c r="F28" s="27"/>
      <c r="G28" s="27"/>
    </row>
    <row r="29" spans="2:13" s="290" customFormat="1" ht="30.75" customHeight="1">
      <c r="B29" s="289" t="s">
        <v>260</v>
      </c>
      <c r="C29" s="289"/>
      <c r="D29" s="289"/>
      <c r="E29" s="289"/>
      <c r="F29" s="289"/>
      <c r="G29" s="289"/>
      <c r="M29" s="289"/>
    </row>
    <row r="30" spans="2:13" ht="31" customHeight="1">
      <c r="B30" s="237"/>
    </row>
    <row r="31" spans="2:13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</row>
    <row r="32" spans="2:13" ht="30" customHeight="1">
      <c r="B32" s="29"/>
      <c r="C32" s="27"/>
      <c r="D32" s="27"/>
      <c r="E32" s="27"/>
      <c r="F32" s="27"/>
      <c r="G32" s="27"/>
    </row>
    <row r="33" spans="2:7" ht="30" customHeight="1">
      <c r="B33" s="27"/>
      <c r="C33" s="27"/>
      <c r="D33" s="27"/>
      <c r="E33" s="27"/>
      <c r="F33" s="27"/>
      <c r="G33" s="27"/>
    </row>
    <row r="34" spans="2:7" ht="30" customHeight="1">
      <c r="B34" s="27"/>
      <c r="C34" s="27"/>
      <c r="D34" s="27"/>
      <c r="E34" s="27"/>
      <c r="F34" s="27"/>
      <c r="G34" s="27"/>
    </row>
    <row r="35" spans="2:7" ht="30" customHeight="1">
      <c r="B35" s="27"/>
      <c r="C35" s="27"/>
      <c r="D35" s="27"/>
      <c r="E35" s="27"/>
      <c r="F35" s="27"/>
      <c r="G35" s="27"/>
    </row>
  </sheetData>
  <mergeCells count="9">
    <mergeCell ref="L2:M2"/>
    <mergeCell ref="B31:M31"/>
    <mergeCell ref="J25:K25"/>
    <mergeCell ref="J8:J9"/>
    <mergeCell ref="K8:K9"/>
    <mergeCell ref="L8:M8"/>
    <mergeCell ref="B5:M5"/>
    <mergeCell ref="B6:M6"/>
    <mergeCell ref="B27:M27"/>
  </mergeCells>
  <phoneticPr fontId="0" type="noConversion"/>
  <hyperlinks>
    <hyperlink ref="B31" location="Índice!A1" display="Volver al índice"/>
    <hyperlink ref="B29" location="'G6'!A1" display="  Atrás "/>
  </hyperlinks>
  <pageMargins left="0.70000000000000007" right="0.70000000000000007" top="1.54" bottom="0.75000000000000011" header="0.30000000000000004" footer="0.30000000000000004"/>
  <pageSetup paperSize="9" scale="58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4"/>
  <sheetViews>
    <sheetView showGridLines="0" workbookViewId="0"/>
  </sheetViews>
  <sheetFormatPr baseColWidth="10" defaultColWidth="12.83203125" defaultRowHeight="30" customHeight="1" x14ac:dyDescent="0"/>
  <cols>
    <col min="1" max="1" width="12.83203125" style="2"/>
    <col min="2" max="2" width="25.1640625" customWidth="1"/>
    <col min="4" max="4" width="19.6640625" customWidth="1"/>
    <col min="6" max="6" width="18.33203125" customWidth="1"/>
    <col min="7" max="7" width="16.6640625" customWidth="1"/>
    <col min="9" max="9" width="20.5" customWidth="1"/>
    <col min="10" max="10" width="22.1640625" customWidth="1"/>
    <col min="11" max="11" width="24" customWidth="1"/>
  </cols>
  <sheetData>
    <row r="1" spans="2:17" s="37" customFormat="1" ht="30.75" customHeight="1"/>
    <row r="2" spans="2:17" s="37" customFormat="1" ht="62" customHeight="1">
      <c r="D2" s="38"/>
      <c r="F2" s="39"/>
      <c r="H2" s="39"/>
      <c r="I2" s="39"/>
      <c r="M2" s="328" t="s">
        <v>314</v>
      </c>
      <c r="N2" s="328"/>
      <c r="O2" s="328"/>
    </row>
    <row r="3" spans="2:17" s="37" customFormat="1" ht="30.75" customHeight="1">
      <c r="C3" s="41"/>
      <c r="D3" s="41"/>
      <c r="E3" s="41"/>
      <c r="J3" s="42"/>
      <c r="K3" s="42"/>
      <c r="L3" s="42"/>
      <c r="M3" s="42"/>
    </row>
    <row r="4" spans="2:17" s="2" customFormat="1" ht="30" customHeight="1"/>
    <row r="5" spans="2:17" s="306" customFormat="1" ht="60" customHeight="1">
      <c r="B5" s="343" t="s">
        <v>125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05"/>
    </row>
    <row r="6" spans="2:17" s="309" customFormat="1" ht="30" customHeight="1">
      <c r="B6" s="344" t="s">
        <v>309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08"/>
      <c r="Q6" s="308"/>
    </row>
    <row r="7" spans="2:17" s="3" customFormat="1" ht="30" customHeight="1">
      <c r="B7" s="5"/>
    </row>
    <row r="8" spans="2:17" s="3" customFormat="1" ht="30" customHeight="1">
      <c r="B8" s="346" t="s">
        <v>99</v>
      </c>
      <c r="C8" s="346" t="s">
        <v>109</v>
      </c>
      <c r="D8" s="346" t="s">
        <v>94</v>
      </c>
      <c r="E8" s="346"/>
      <c r="F8" s="346"/>
      <c r="G8" s="346"/>
      <c r="H8" s="346"/>
      <c r="I8" s="346"/>
      <c r="J8" s="346"/>
      <c r="K8" s="346"/>
      <c r="L8" s="346" t="s">
        <v>29</v>
      </c>
      <c r="M8" s="346"/>
      <c r="N8" s="346"/>
      <c r="O8" s="346" t="s">
        <v>95</v>
      </c>
    </row>
    <row r="9" spans="2:17" s="3" customFormat="1" ht="30" customHeight="1">
      <c r="B9" s="346"/>
      <c r="C9" s="346"/>
      <c r="D9" s="264" t="s">
        <v>96</v>
      </c>
      <c r="E9" s="264" t="s">
        <v>56</v>
      </c>
      <c r="F9" s="264" t="s">
        <v>144</v>
      </c>
      <c r="G9" s="264" t="s">
        <v>97</v>
      </c>
      <c r="H9" s="264" t="s">
        <v>145</v>
      </c>
      <c r="I9" s="264" t="s">
        <v>138</v>
      </c>
      <c r="J9" s="264" t="s">
        <v>146</v>
      </c>
      <c r="K9" s="264" t="s">
        <v>147</v>
      </c>
      <c r="L9" s="264" t="s">
        <v>98</v>
      </c>
      <c r="M9" s="264" t="s">
        <v>137</v>
      </c>
      <c r="N9" s="264" t="s">
        <v>148</v>
      </c>
      <c r="O9" s="346"/>
    </row>
    <row r="10" spans="2:17" s="3" customFormat="1" ht="30" customHeight="1">
      <c r="B10" s="90" t="s">
        <v>17</v>
      </c>
      <c r="C10" s="90" t="s">
        <v>110</v>
      </c>
      <c r="D10" s="170"/>
      <c r="E10" s="171"/>
      <c r="F10" s="171"/>
      <c r="G10" s="172"/>
      <c r="H10" s="170"/>
      <c r="I10" s="172"/>
      <c r="J10" s="172"/>
      <c r="K10" s="170"/>
      <c r="L10" s="172"/>
      <c r="M10" s="170"/>
      <c r="N10" s="170"/>
      <c r="O10" s="170"/>
    </row>
    <row r="11" spans="2:17" s="3" customFormat="1" ht="30" customHeight="1">
      <c r="B11" s="90" t="s">
        <v>5</v>
      </c>
      <c r="C11" s="90" t="s">
        <v>111</v>
      </c>
      <c r="D11" s="170"/>
      <c r="E11" s="171"/>
      <c r="F11" s="171"/>
      <c r="G11" s="172"/>
      <c r="H11" s="170"/>
      <c r="I11" s="172"/>
      <c r="J11" s="172"/>
      <c r="K11" s="170"/>
      <c r="L11" s="170"/>
      <c r="M11" s="170"/>
      <c r="N11" s="170"/>
      <c r="O11" s="170"/>
    </row>
    <row r="12" spans="2:17" s="3" customFormat="1" ht="30" customHeight="1">
      <c r="B12" s="90" t="s">
        <v>18</v>
      </c>
      <c r="C12" s="90" t="s">
        <v>112</v>
      </c>
      <c r="D12" s="170"/>
      <c r="E12" s="171"/>
      <c r="F12" s="172"/>
      <c r="G12" s="171"/>
      <c r="H12" s="172"/>
      <c r="I12" s="172"/>
      <c r="J12" s="170"/>
      <c r="K12" s="170"/>
      <c r="L12" s="172"/>
      <c r="M12" s="172"/>
      <c r="N12" s="172"/>
      <c r="O12" s="170"/>
    </row>
    <row r="13" spans="2:17" s="3" customFormat="1" ht="30" customHeight="1">
      <c r="B13" s="90" t="s">
        <v>19</v>
      </c>
      <c r="C13" s="90" t="s">
        <v>113</v>
      </c>
      <c r="D13" s="170"/>
      <c r="E13" s="172"/>
      <c r="F13" s="172"/>
      <c r="G13" s="172"/>
      <c r="H13" s="170"/>
      <c r="I13" s="172"/>
      <c r="J13" s="170"/>
      <c r="K13" s="170"/>
      <c r="L13" s="170"/>
      <c r="M13" s="172"/>
      <c r="N13" s="170"/>
      <c r="O13" s="170"/>
    </row>
    <row r="14" spans="2:17" s="3" customFormat="1" ht="30" customHeight="1">
      <c r="B14" s="90" t="s">
        <v>20</v>
      </c>
      <c r="C14" s="90" t="s">
        <v>7</v>
      </c>
      <c r="D14" s="170"/>
      <c r="E14" s="171"/>
      <c r="F14" s="171"/>
      <c r="G14" s="171"/>
      <c r="H14" s="170"/>
      <c r="I14" s="172"/>
      <c r="J14" s="172"/>
      <c r="K14" s="170"/>
      <c r="L14" s="172"/>
      <c r="M14" s="172"/>
      <c r="N14" s="170"/>
      <c r="O14" s="170"/>
    </row>
    <row r="15" spans="2:17" s="3" customFormat="1" ht="30" customHeight="1">
      <c r="B15" s="90" t="s">
        <v>11</v>
      </c>
      <c r="C15" s="90" t="s">
        <v>110</v>
      </c>
      <c r="D15" s="170"/>
      <c r="E15" s="171"/>
      <c r="F15" s="171"/>
      <c r="G15" s="171"/>
      <c r="H15" s="170"/>
      <c r="I15" s="172"/>
      <c r="J15" s="172"/>
      <c r="K15" s="172"/>
      <c r="L15" s="170"/>
      <c r="M15" s="170"/>
      <c r="N15" s="170"/>
      <c r="O15" s="170"/>
    </row>
    <row r="16" spans="2:17" s="3" customFormat="1" ht="30" customHeight="1">
      <c r="B16" s="90" t="s">
        <v>21</v>
      </c>
      <c r="C16" s="90" t="s">
        <v>7</v>
      </c>
      <c r="D16" s="170"/>
      <c r="E16" s="171"/>
      <c r="F16" s="171"/>
      <c r="G16" s="171"/>
      <c r="H16" s="170"/>
      <c r="I16" s="172"/>
      <c r="J16" s="170"/>
      <c r="K16" s="170"/>
      <c r="L16" s="172"/>
      <c r="M16" s="170"/>
      <c r="N16" s="170"/>
      <c r="O16" s="170"/>
    </row>
    <row r="17" spans="1:16" s="3" customFormat="1" ht="30" customHeight="1">
      <c r="B17" s="90" t="s">
        <v>9</v>
      </c>
      <c r="C17" s="90" t="s">
        <v>7</v>
      </c>
      <c r="D17" s="170"/>
      <c r="E17" s="171"/>
      <c r="F17" s="171"/>
      <c r="G17" s="171"/>
      <c r="H17" s="213"/>
      <c r="I17" s="172"/>
      <c r="J17" s="172"/>
      <c r="K17" s="170"/>
      <c r="L17" s="170"/>
      <c r="M17" s="170"/>
      <c r="N17" s="170"/>
      <c r="O17" s="170"/>
    </row>
    <row r="18" spans="1:16" s="3" customFormat="1" ht="30" customHeight="1">
      <c r="B18" s="90" t="s">
        <v>22</v>
      </c>
      <c r="C18" s="90" t="s">
        <v>114</v>
      </c>
      <c r="D18" s="172"/>
      <c r="E18" s="171"/>
      <c r="F18" s="172"/>
      <c r="G18" s="172"/>
      <c r="H18" s="170"/>
      <c r="I18" s="172"/>
      <c r="J18" s="170"/>
      <c r="K18" s="170"/>
      <c r="L18" s="170"/>
      <c r="M18" s="170"/>
      <c r="N18" s="170"/>
      <c r="O18" s="170"/>
    </row>
    <row r="19" spans="1:16" s="3" customFormat="1" ht="30" customHeight="1">
      <c r="B19" s="90" t="s">
        <v>23</v>
      </c>
      <c r="C19" s="90" t="s">
        <v>115</v>
      </c>
      <c r="D19" s="171"/>
      <c r="E19" s="171"/>
      <c r="F19" s="171"/>
      <c r="G19" s="170"/>
      <c r="H19" s="170"/>
      <c r="I19" s="172"/>
      <c r="J19" s="172"/>
      <c r="K19" s="170"/>
      <c r="L19" s="170"/>
      <c r="M19" s="170"/>
      <c r="N19" s="170"/>
      <c r="O19" s="170"/>
    </row>
    <row r="20" spans="1:16" s="3" customFormat="1" ht="30" customHeight="1">
      <c r="B20" s="90" t="s">
        <v>24</v>
      </c>
      <c r="C20" s="90" t="s">
        <v>110</v>
      </c>
      <c r="D20" s="171"/>
      <c r="E20" s="171"/>
      <c r="F20" s="171"/>
      <c r="G20" s="172"/>
      <c r="H20" s="170"/>
      <c r="I20" s="172"/>
      <c r="J20" s="172"/>
      <c r="K20" s="170"/>
      <c r="L20" s="172"/>
      <c r="M20" s="170"/>
      <c r="N20" s="170"/>
      <c r="O20" s="170"/>
    </row>
    <row r="21" spans="1:16" s="3" customFormat="1" ht="30" customHeight="1">
      <c r="B21" s="90" t="s">
        <v>25</v>
      </c>
      <c r="C21" s="90" t="s">
        <v>110</v>
      </c>
      <c r="D21" s="171"/>
      <c r="E21" s="171"/>
      <c r="F21" s="172"/>
      <c r="G21" s="172"/>
      <c r="H21" s="170"/>
      <c r="I21" s="172"/>
      <c r="J21" s="170"/>
      <c r="K21" s="170"/>
      <c r="L21" s="172"/>
      <c r="M21" s="172"/>
      <c r="N21" s="172"/>
      <c r="O21" s="172"/>
    </row>
    <row r="22" spans="1:16" s="3" customFormat="1" ht="30" customHeight="1">
      <c r="B22" s="90" t="s">
        <v>26</v>
      </c>
      <c r="C22" s="90" t="s">
        <v>116</v>
      </c>
      <c r="D22" s="171"/>
      <c r="E22" s="171"/>
      <c r="F22" s="171"/>
      <c r="G22" s="171"/>
      <c r="H22" s="170"/>
      <c r="I22" s="172"/>
      <c r="J22" s="170"/>
      <c r="K22" s="170"/>
      <c r="L22" s="172"/>
      <c r="M22" s="170"/>
      <c r="N22" s="170"/>
      <c r="O22" s="170"/>
    </row>
    <row r="23" spans="1:16" s="3" customFormat="1" ht="30" customHeight="1">
      <c r="B23" s="90" t="s">
        <v>13</v>
      </c>
      <c r="C23" s="90" t="s">
        <v>117</v>
      </c>
      <c r="D23" s="172"/>
      <c r="E23" s="171"/>
      <c r="F23" s="171"/>
      <c r="G23" s="171"/>
      <c r="H23" s="170"/>
      <c r="I23" s="172"/>
      <c r="J23" s="172"/>
      <c r="K23" s="170"/>
      <c r="L23" s="172"/>
      <c r="M23" s="170"/>
      <c r="N23" s="170"/>
      <c r="O23" s="170"/>
    </row>
    <row r="24" spans="1:16" s="3" customFormat="1" ht="30" customHeight="1">
      <c r="B24" s="90" t="s">
        <v>27</v>
      </c>
      <c r="C24" s="90" t="s">
        <v>110</v>
      </c>
      <c r="D24" s="171"/>
      <c r="E24" s="171"/>
      <c r="F24" s="171"/>
      <c r="G24" s="172"/>
      <c r="H24" s="170"/>
      <c r="I24" s="172"/>
      <c r="J24" s="172"/>
      <c r="K24" s="172"/>
      <c r="L24" s="172"/>
      <c r="M24" s="170"/>
      <c r="N24" s="170"/>
      <c r="O24" s="170"/>
    </row>
    <row r="25" spans="1:16" s="3" customFormat="1" ht="30" customHeight="1">
      <c r="B25" s="4"/>
      <c r="C25" s="4"/>
      <c r="D25" s="4"/>
      <c r="E25" s="4"/>
      <c r="F25" s="8"/>
      <c r="G25" s="8"/>
      <c r="H25" s="8"/>
      <c r="I25" s="8"/>
      <c r="J25" s="8"/>
      <c r="K25" s="8"/>
      <c r="L25" s="8"/>
      <c r="M25" s="8"/>
      <c r="N25" s="8"/>
      <c r="O25" s="4"/>
    </row>
    <row r="26" spans="1:16" s="3" customFormat="1" ht="25" customHeight="1">
      <c r="B26" s="347" t="s">
        <v>211</v>
      </c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</row>
    <row r="27" spans="1:16" s="12" customFormat="1" ht="25" customHeight="1">
      <c r="B27" s="348" t="s">
        <v>308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</row>
    <row r="28" spans="1:16" s="11" customFormat="1" ht="30" customHeight="1"/>
    <row r="29" spans="1:16" s="290" customFormat="1" ht="30.75" customHeight="1">
      <c r="B29" s="289" t="s">
        <v>260</v>
      </c>
      <c r="C29" s="289"/>
      <c r="D29" s="289"/>
      <c r="E29" s="289"/>
      <c r="F29" s="289"/>
      <c r="G29" s="289"/>
      <c r="N29" s="345" t="s">
        <v>264</v>
      </c>
      <c r="O29" s="345"/>
    </row>
    <row r="30" spans="1:16" s="16" customFormat="1" ht="31" customHeight="1">
      <c r="B30" s="237"/>
    </row>
    <row r="31" spans="1:16" s="16" customFormat="1" ht="50" customHeight="1">
      <c r="B31" s="335" t="s">
        <v>126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</row>
    <row r="32" spans="1:16" ht="30" customHeight="1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30" customHeight="1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30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mergeCells count="12">
    <mergeCell ref="B31:O31"/>
    <mergeCell ref="B26:O26"/>
    <mergeCell ref="B27:O27"/>
    <mergeCell ref="M2:O2"/>
    <mergeCell ref="B5:O5"/>
    <mergeCell ref="B6:O6"/>
    <mergeCell ref="N29:O29"/>
    <mergeCell ref="O8:O9"/>
    <mergeCell ref="B8:B9"/>
    <mergeCell ref="D8:K8"/>
    <mergeCell ref="L8:N8"/>
    <mergeCell ref="C8:C9"/>
  </mergeCells>
  <phoneticPr fontId="0" type="noConversion"/>
  <hyperlinks>
    <hyperlink ref="B31" location="Índice!A1" display="Volver al índice"/>
    <hyperlink ref="N29" location="'4'!A1" display="Siguiente   "/>
    <hyperlink ref="B29" location="'2'!A1" display="  Atrás "/>
    <hyperlink ref="O29" location="'4'!A1" display="'4'!A1"/>
  </hyperlinks>
  <pageMargins left="0.70000000000000007" right="0.70000000000000007" top="1.54" bottom="0.75000000000000011" header="0.30000000000000004" footer="0.30000000000000004"/>
  <pageSetup paperSize="9" scale="4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6"/>
  <sheetViews>
    <sheetView showGridLines="0" workbookViewId="0"/>
  </sheetViews>
  <sheetFormatPr baseColWidth="10" defaultColWidth="12.83203125" defaultRowHeight="30" customHeight="1" x14ac:dyDescent="0"/>
  <cols>
    <col min="2" max="2" width="23.5" customWidth="1"/>
    <col min="3" max="3" width="17.33203125" customWidth="1"/>
    <col min="4" max="4" width="37.83203125" customWidth="1"/>
    <col min="5" max="5" width="14.83203125" customWidth="1"/>
    <col min="6" max="6" width="30.5" customWidth="1"/>
    <col min="7" max="7" width="38.6640625" customWidth="1"/>
  </cols>
  <sheetData>
    <row r="1" spans="2:17" s="37" customFormat="1" ht="30.75" customHeight="1"/>
    <row r="2" spans="2:17" s="37" customFormat="1" ht="62" customHeight="1">
      <c r="D2" s="38"/>
      <c r="F2" s="39"/>
      <c r="G2" s="39" t="s">
        <v>314</v>
      </c>
      <c r="H2" s="39"/>
      <c r="I2" s="39"/>
    </row>
    <row r="3" spans="2:17" s="37" customFormat="1" ht="30.75" customHeight="1">
      <c r="C3" s="41"/>
      <c r="D3" s="41"/>
      <c r="E3" s="41"/>
      <c r="J3" s="42"/>
      <c r="K3" s="42"/>
      <c r="L3" s="42"/>
      <c r="M3" s="42"/>
    </row>
    <row r="4" spans="2:17" s="2" customFormat="1" ht="30" customHeight="1"/>
    <row r="5" spans="2:17" s="306" customFormat="1" ht="60" customHeight="1">
      <c r="B5" s="343" t="s">
        <v>125</v>
      </c>
      <c r="C5" s="343"/>
      <c r="D5" s="343"/>
      <c r="E5" s="343"/>
      <c r="F5" s="343"/>
      <c r="G5" s="343"/>
      <c r="H5" s="304"/>
      <c r="I5" s="304"/>
      <c r="J5" s="304"/>
      <c r="K5" s="304"/>
      <c r="L5" s="304"/>
      <c r="M5" s="304"/>
      <c r="N5" s="305"/>
      <c r="O5" s="305"/>
      <c r="P5" s="305"/>
    </row>
    <row r="6" spans="2:17" s="309" customFormat="1" ht="30" customHeight="1">
      <c r="B6" s="344" t="s">
        <v>307</v>
      </c>
      <c r="C6" s="344"/>
      <c r="D6" s="344"/>
      <c r="E6" s="344"/>
      <c r="F6" s="344"/>
      <c r="G6" s="344"/>
      <c r="H6" s="307"/>
      <c r="I6" s="307"/>
      <c r="J6" s="307"/>
      <c r="K6" s="307"/>
      <c r="L6" s="307"/>
      <c r="M6" s="307"/>
      <c r="N6" s="308"/>
      <c r="O6" s="308"/>
      <c r="P6" s="308"/>
      <c r="Q6" s="308"/>
    </row>
    <row r="7" spans="2:17" s="3" customFormat="1" ht="30" customHeight="1">
      <c r="B7" s="5"/>
    </row>
    <row r="8" spans="2:17" s="3" customFormat="1" ht="50" customHeight="1">
      <c r="B8" s="264" t="s">
        <v>99</v>
      </c>
      <c r="C8" s="264" t="s">
        <v>109</v>
      </c>
      <c r="D8" s="264" t="s">
        <v>31</v>
      </c>
      <c r="E8" s="264" t="s">
        <v>32</v>
      </c>
      <c r="F8" s="264" t="s">
        <v>48</v>
      </c>
      <c r="G8" s="264" t="s">
        <v>33</v>
      </c>
      <c r="H8" s="8"/>
    </row>
    <row r="9" spans="2:17" s="3" customFormat="1" ht="30" customHeight="1">
      <c r="B9" s="173" t="s">
        <v>17</v>
      </c>
      <c r="C9" s="173" t="s">
        <v>110</v>
      </c>
      <c r="D9" s="209" t="s">
        <v>34</v>
      </c>
      <c r="E9" s="208">
        <v>47</v>
      </c>
      <c r="F9" s="78" t="s">
        <v>35</v>
      </c>
      <c r="G9" s="78" t="s">
        <v>36</v>
      </c>
      <c r="H9" s="8"/>
    </row>
    <row r="10" spans="2:17" s="3" customFormat="1" ht="30" customHeight="1">
      <c r="B10" s="174" t="s">
        <v>5</v>
      </c>
      <c r="C10" s="174" t="s">
        <v>111</v>
      </c>
      <c r="D10" s="210" t="s">
        <v>34</v>
      </c>
      <c r="E10" s="211">
        <v>52</v>
      </c>
      <c r="F10" s="212" t="s">
        <v>35</v>
      </c>
      <c r="G10" s="212" t="s">
        <v>37</v>
      </c>
      <c r="H10" s="8"/>
    </row>
    <row r="11" spans="2:17" s="3" customFormat="1" ht="30" customHeight="1">
      <c r="B11" s="173" t="s">
        <v>18</v>
      </c>
      <c r="C11" s="173" t="s">
        <v>112</v>
      </c>
      <c r="D11" s="209" t="s">
        <v>38</v>
      </c>
      <c r="E11" s="208">
        <v>231</v>
      </c>
      <c r="F11" s="78" t="s">
        <v>35</v>
      </c>
      <c r="G11" s="78" t="s">
        <v>39</v>
      </c>
      <c r="H11" s="8"/>
    </row>
    <row r="12" spans="2:17" s="3" customFormat="1" ht="30" customHeight="1">
      <c r="B12" s="174" t="s">
        <v>19</v>
      </c>
      <c r="C12" s="174" t="s">
        <v>113</v>
      </c>
      <c r="D12" s="210" t="s">
        <v>40</v>
      </c>
      <c r="E12" s="211">
        <v>18</v>
      </c>
      <c r="F12" s="212" t="s">
        <v>41</v>
      </c>
      <c r="G12" s="212" t="s">
        <v>39</v>
      </c>
      <c r="H12" s="8"/>
    </row>
    <row r="13" spans="2:17" s="3" customFormat="1" ht="30" customHeight="1">
      <c r="B13" s="173" t="s">
        <v>20</v>
      </c>
      <c r="C13" s="173" t="s">
        <v>7</v>
      </c>
      <c r="D13" s="209" t="s">
        <v>42</v>
      </c>
      <c r="E13" s="208">
        <v>9</v>
      </c>
      <c r="F13" s="78" t="s">
        <v>41</v>
      </c>
      <c r="G13" s="78" t="s">
        <v>36</v>
      </c>
      <c r="H13" s="8"/>
    </row>
    <row r="14" spans="2:17" s="3" customFormat="1" ht="30" customHeight="1">
      <c r="B14" s="174" t="s">
        <v>11</v>
      </c>
      <c r="C14" s="174" t="s">
        <v>110</v>
      </c>
      <c r="D14" s="210" t="s">
        <v>34</v>
      </c>
      <c r="E14" s="211">
        <v>22</v>
      </c>
      <c r="F14" s="212" t="s">
        <v>35</v>
      </c>
      <c r="G14" s="212" t="s">
        <v>39</v>
      </c>
      <c r="H14" s="8"/>
    </row>
    <row r="15" spans="2:17" s="3" customFormat="1" ht="30" customHeight="1">
      <c r="B15" s="173" t="s">
        <v>21</v>
      </c>
      <c r="C15" s="173" t="s">
        <v>7</v>
      </c>
      <c r="D15" s="209" t="s">
        <v>43</v>
      </c>
      <c r="E15" s="208"/>
      <c r="F15" s="78" t="s">
        <v>41</v>
      </c>
      <c r="G15" s="78" t="s">
        <v>36</v>
      </c>
      <c r="H15" s="8"/>
    </row>
    <row r="16" spans="2:17" s="3" customFormat="1" ht="30" customHeight="1">
      <c r="B16" s="174" t="s">
        <v>9</v>
      </c>
      <c r="C16" s="174" t="s">
        <v>7</v>
      </c>
      <c r="D16" s="210" t="s">
        <v>34</v>
      </c>
      <c r="E16" s="211">
        <v>13</v>
      </c>
      <c r="F16" s="212" t="s">
        <v>35</v>
      </c>
      <c r="G16" s="212" t="s">
        <v>36</v>
      </c>
      <c r="H16" s="8"/>
    </row>
    <row r="17" spans="1:13" s="3" customFormat="1" ht="30" customHeight="1">
      <c r="B17" s="173" t="s">
        <v>22</v>
      </c>
      <c r="C17" s="173" t="s">
        <v>114</v>
      </c>
      <c r="D17" s="209" t="s">
        <v>34</v>
      </c>
      <c r="E17" s="208"/>
      <c r="F17" s="78" t="s">
        <v>35</v>
      </c>
      <c r="G17" s="78" t="s">
        <v>36</v>
      </c>
      <c r="H17" s="8"/>
    </row>
    <row r="18" spans="1:13" s="3" customFormat="1" ht="30" customHeight="1">
      <c r="B18" s="174" t="s">
        <v>23</v>
      </c>
      <c r="C18" s="174" t="s">
        <v>115</v>
      </c>
      <c r="D18" s="210" t="s">
        <v>34</v>
      </c>
      <c r="E18" s="211">
        <v>5</v>
      </c>
      <c r="F18" s="212" t="s">
        <v>35</v>
      </c>
      <c r="G18" s="212" t="s">
        <v>39</v>
      </c>
      <c r="H18" s="8"/>
    </row>
    <row r="19" spans="1:13" s="3" customFormat="1" ht="30" customHeight="1">
      <c r="B19" s="173" t="s">
        <v>24</v>
      </c>
      <c r="C19" s="173" t="s">
        <v>110</v>
      </c>
      <c r="D19" s="209" t="s">
        <v>44</v>
      </c>
      <c r="E19" s="208">
        <v>15</v>
      </c>
      <c r="F19" s="78" t="s">
        <v>41</v>
      </c>
      <c r="G19" s="78" t="s">
        <v>39</v>
      </c>
      <c r="H19" s="8"/>
    </row>
    <row r="20" spans="1:13" s="3" customFormat="1" ht="30" customHeight="1">
      <c r="B20" s="174" t="s">
        <v>25</v>
      </c>
      <c r="C20" s="174" t="s">
        <v>110</v>
      </c>
      <c r="D20" s="210" t="s">
        <v>34</v>
      </c>
      <c r="E20" s="211" t="s">
        <v>45</v>
      </c>
      <c r="F20" s="212" t="s">
        <v>35</v>
      </c>
      <c r="G20" s="212" t="s">
        <v>39</v>
      </c>
      <c r="H20" s="8"/>
    </row>
    <row r="21" spans="1:13" s="3" customFormat="1" ht="30" customHeight="1">
      <c r="B21" s="173" t="s">
        <v>26</v>
      </c>
      <c r="C21" s="173" t="s">
        <v>116</v>
      </c>
      <c r="D21" s="209" t="s">
        <v>46</v>
      </c>
      <c r="E21" s="208">
        <v>39</v>
      </c>
      <c r="F21" s="78" t="s">
        <v>35</v>
      </c>
      <c r="G21" s="78" t="s">
        <v>36</v>
      </c>
      <c r="H21" s="8"/>
    </row>
    <row r="22" spans="1:13" s="3" customFormat="1" ht="30" customHeight="1">
      <c r="B22" s="174" t="s">
        <v>13</v>
      </c>
      <c r="C22" s="174" t="s">
        <v>117</v>
      </c>
      <c r="D22" s="210" t="s">
        <v>34</v>
      </c>
      <c r="E22" s="211">
        <v>6</v>
      </c>
      <c r="F22" s="212" t="s">
        <v>35</v>
      </c>
      <c r="G22" s="212" t="s">
        <v>36</v>
      </c>
      <c r="H22" s="8"/>
    </row>
    <row r="23" spans="1:13" s="3" customFormat="1" ht="30" customHeight="1">
      <c r="B23" s="173" t="s">
        <v>27</v>
      </c>
      <c r="C23" s="173" t="s">
        <v>110</v>
      </c>
      <c r="D23" s="209" t="s">
        <v>34</v>
      </c>
      <c r="E23" s="208">
        <v>25</v>
      </c>
      <c r="F23" s="78" t="s">
        <v>35</v>
      </c>
      <c r="G23" s="78" t="s">
        <v>47</v>
      </c>
      <c r="H23" s="8"/>
    </row>
    <row r="24" spans="1:13" s="3" customFormat="1" ht="30" customHeight="1">
      <c r="A24" s="8"/>
      <c r="B24" s="8"/>
      <c r="C24" s="8"/>
      <c r="D24" s="8"/>
      <c r="E24" s="8"/>
      <c r="F24" s="8"/>
      <c r="G24" s="8"/>
      <c r="H24" s="8"/>
    </row>
    <row r="25" spans="1:13" s="3" customFormat="1" ht="25" customHeight="1">
      <c r="A25" s="8"/>
      <c r="B25" s="349" t="s">
        <v>308</v>
      </c>
      <c r="C25" s="349"/>
      <c r="D25" s="349"/>
      <c r="E25" s="349"/>
      <c r="F25" s="349"/>
      <c r="G25" s="349"/>
      <c r="H25" s="8"/>
    </row>
    <row r="26" spans="1:13" ht="30" customHeight="1">
      <c r="B26" s="8"/>
      <c r="C26" s="8"/>
      <c r="D26" s="8"/>
      <c r="E26" s="8"/>
      <c r="F26" s="8"/>
      <c r="G26" s="8"/>
      <c r="H26" s="8"/>
      <c r="I26" s="3"/>
    </row>
    <row r="27" spans="1:13" s="290" customFormat="1" ht="30.75" customHeight="1">
      <c r="B27" s="289" t="s">
        <v>263</v>
      </c>
      <c r="C27" s="289"/>
      <c r="D27" s="289"/>
      <c r="E27" s="289"/>
      <c r="F27" s="289"/>
      <c r="G27" s="302" t="s">
        <v>273</v>
      </c>
      <c r="H27" s="293"/>
    </row>
    <row r="28" spans="1:13" s="16" customFormat="1" ht="31" customHeight="1">
      <c r="B28" s="237"/>
    </row>
    <row r="29" spans="1:13" s="16" customFormat="1" ht="50" customHeight="1">
      <c r="B29" s="335" t="s">
        <v>126</v>
      </c>
      <c r="C29" s="335"/>
      <c r="D29" s="335"/>
      <c r="E29" s="335"/>
      <c r="F29" s="335"/>
      <c r="G29" s="335"/>
      <c r="H29" s="268"/>
      <c r="I29" s="268"/>
      <c r="J29" s="268"/>
      <c r="K29" s="268"/>
      <c r="L29" s="268"/>
      <c r="M29" s="268"/>
    </row>
    <row r="30" spans="1:13" s="1" customFormat="1" ht="30" customHeight="1">
      <c r="A30" s="9"/>
      <c r="B30" s="8"/>
      <c r="C30" s="8"/>
      <c r="D30" s="8"/>
      <c r="E30" s="8"/>
      <c r="F30" s="8"/>
      <c r="G30" s="8"/>
      <c r="H30" s="8"/>
      <c r="I30" s="3"/>
    </row>
    <row r="31" spans="1:13" ht="30" customHeight="1">
      <c r="A31" s="10"/>
      <c r="B31" s="8"/>
      <c r="C31" s="8"/>
      <c r="D31" s="8"/>
      <c r="E31" s="8"/>
      <c r="F31" s="8"/>
      <c r="G31" s="8"/>
      <c r="H31" s="8"/>
      <c r="I31" s="3"/>
    </row>
    <row r="32" spans="1:13" ht="30" customHeight="1">
      <c r="A32" s="8"/>
      <c r="B32" s="8"/>
      <c r="C32" s="8"/>
      <c r="D32" s="8"/>
      <c r="E32" s="8"/>
      <c r="F32" s="8"/>
      <c r="G32" s="8"/>
      <c r="H32" s="8"/>
      <c r="I32" s="3"/>
    </row>
    <row r="33" spans="1:9" ht="30" customHeight="1">
      <c r="A33" s="8"/>
      <c r="B33" s="8"/>
      <c r="C33" s="8"/>
      <c r="D33" s="8"/>
      <c r="E33" s="8"/>
      <c r="F33" s="8"/>
      <c r="G33" s="8"/>
      <c r="H33" s="8"/>
      <c r="I33" s="3"/>
    </row>
    <row r="34" spans="1:9" ht="30" customHeight="1">
      <c r="A34" s="8"/>
      <c r="B34" s="8"/>
      <c r="C34" s="8"/>
      <c r="D34" s="8"/>
      <c r="E34" s="8"/>
      <c r="F34" s="8"/>
      <c r="G34" s="8"/>
      <c r="H34" s="8"/>
      <c r="I34" s="3"/>
    </row>
    <row r="35" spans="1:9" ht="30" customHeight="1">
      <c r="A35" s="8"/>
      <c r="B35" s="8"/>
      <c r="C35" s="8"/>
      <c r="D35" s="8"/>
      <c r="E35" s="8"/>
      <c r="F35" s="8"/>
      <c r="G35" s="8"/>
      <c r="H35" s="8"/>
      <c r="I35" s="3"/>
    </row>
    <row r="36" spans="1:9" ht="30" customHeight="1">
      <c r="A36" s="8"/>
      <c r="B36" s="8"/>
      <c r="C36" s="8"/>
      <c r="D36" s="8"/>
      <c r="E36" s="8"/>
      <c r="F36" s="8"/>
      <c r="G36" s="8"/>
      <c r="H36" s="8"/>
      <c r="I36" s="3"/>
    </row>
  </sheetData>
  <mergeCells count="4">
    <mergeCell ref="B5:G5"/>
    <mergeCell ref="B6:G6"/>
    <mergeCell ref="B25:G25"/>
    <mergeCell ref="B29:G29"/>
  </mergeCells>
  <phoneticPr fontId="0" type="noConversion"/>
  <hyperlinks>
    <hyperlink ref="B29" location="Índice!A1" display="Volver al índice"/>
    <hyperlink ref="G27" location="'5'!A1" display="Siguiente   "/>
    <hyperlink ref="B27" location="'3'!A1" display="  Atrás "/>
  </hyperlinks>
  <pageMargins left="0.70000000000000007" right="0.70000000000000007" top="1.54" bottom="0.75000000000000011" header="0.30000000000000004" footer="0.30000000000000004"/>
  <pageSetup paperSize="9" scale="65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3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6" style="16" customWidth="1"/>
    <col min="3" max="3" width="16.6640625" style="16" customWidth="1"/>
    <col min="4" max="4" width="39.83203125" style="16" customWidth="1"/>
    <col min="5" max="5" width="14.83203125" style="16" customWidth="1"/>
    <col min="6" max="6" width="32.33203125" style="16" customWidth="1"/>
    <col min="7" max="7" width="38.1640625" style="16" customWidth="1"/>
    <col min="8" max="16384" width="12.83203125" style="16"/>
  </cols>
  <sheetData>
    <row r="1" spans="2:18" s="37" customFormat="1" ht="30.75" customHeight="1"/>
    <row r="2" spans="2:18" s="37" customFormat="1" ht="62" customHeight="1">
      <c r="D2" s="38"/>
      <c r="F2" s="39"/>
      <c r="G2" s="39" t="s">
        <v>314</v>
      </c>
      <c r="H2" s="39"/>
      <c r="I2" s="39"/>
    </row>
    <row r="3" spans="2:18" s="37" customFormat="1" ht="30.75" customHeight="1">
      <c r="C3" s="41"/>
      <c r="D3" s="41"/>
      <c r="E3" s="41"/>
      <c r="J3" s="42"/>
      <c r="K3" s="42"/>
      <c r="L3" s="42"/>
      <c r="M3" s="42"/>
    </row>
    <row r="5" spans="2:18" s="285" customFormat="1" ht="60" customHeight="1">
      <c r="B5" s="337" t="s">
        <v>125</v>
      </c>
      <c r="C5" s="337"/>
      <c r="D5" s="337"/>
      <c r="E5" s="337"/>
      <c r="F5" s="337"/>
      <c r="G5" s="337"/>
      <c r="H5" s="282"/>
      <c r="I5" s="282"/>
      <c r="J5" s="282"/>
      <c r="K5" s="282"/>
      <c r="L5" s="282"/>
      <c r="M5" s="282"/>
      <c r="N5" s="282"/>
      <c r="O5" s="284"/>
      <c r="P5" s="284"/>
      <c r="Q5" s="284"/>
    </row>
    <row r="6" spans="2:18" s="288" customFormat="1" ht="30" customHeight="1">
      <c r="B6" s="338" t="s">
        <v>306</v>
      </c>
      <c r="C6" s="339"/>
      <c r="D6" s="339"/>
      <c r="E6" s="339"/>
      <c r="F6" s="339"/>
      <c r="G6" s="339"/>
      <c r="H6" s="286"/>
      <c r="I6" s="286"/>
      <c r="J6" s="286"/>
      <c r="K6" s="286"/>
      <c r="L6" s="286"/>
      <c r="M6" s="286"/>
      <c r="N6" s="286"/>
      <c r="O6" s="287"/>
      <c r="P6" s="287"/>
      <c r="Q6" s="287"/>
      <c r="R6" s="287"/>
    </row>
    <row r="7" spans="2:18" s="24" customFormat="1" ht="30" customHeight="1">
      <c r="B7" s="140"/>
      <c r="C7" s="140"/>
      <c r="D7" s="140"/>
      <c r="E7" s="140"/>
      <c r="F7" s="140"/>
      <c r="G7" s="140"/>
      <c r="H7" s="140"/>
      <c r="I7" s="140"/>
    </row>
    <row r="8" spans="2:18" s="24" customFormat="1" ht="50" customHeight="1">
      <c r="B8" s="262" t="s">
        <v>99</v>
      </c>
      <c r="C8" s="262" t="s">
        <v>109</v>
      </c>
      <c r="D8" s="263" t="s">
        <v>31</v>
      </c>
      <c r="E8" s="263" t="s">
        <v>32</v>
      </c>
      <c r="F8" s="262" t="s">
        <v>48</v>
      </c>
      <c r="G8" s="263" t="s">
        <v>33</v>
      </c>
      <c r="H8" s="140"/>
      <c r="I8" s="140"/>
    </row>
    <row r="9" spans="2:18" s="24" customFormat="1" ht="30" customHeight="1">
      <c r="B9" s="201" t="s">
        <v>17</v>
      </c>
      <c r="C9" s="201" t="s">
        <v>110</v>
      </c>
      <c r="D9" s="206" t="s">
        <v>49</v>
      </c>
      <c r="E9" s="203">
        <v>1</v>
      </c>
      <c r="F9" s="206" t="s">
        <v>50</v>
      </c>
      <c r="G9" s="206" t="s">
        <v>51</v>
      </c>
      <c r="H9" s="140"/>
      <c r="I9" s="140"/>
    </row>
    <row r="10" spans="2:18" s="24" customFormat="1" ht="47" customHeight="1">
      <c r="B10" s="58" t="s">
        <v>18</v>
      </c>
      <c r="C10" s="58" t="s">
        <v>112</v>
      </c>
      <c r="D10" s="67" t="s">
        <v>52</v>
      </c>
      <c r="E10" s="194">
        <v>3</v>
      </c>
      <c r="F10" s="207" t="s">
        <v>53</v>
      </c>
      <c r="G10" s="207" t="s">
        <v>36</v>
      </c>
      <c r="H10" s="140"/>
      <c r="I10" s="140"/>
    </row>
    <row r="11" spans="2:18" s="24" customFormat="1" ht="30" customHeight="1">
      <c r="B11" s="201" t="s">
        <v>19</v>
      </c>
      <c r="C11" s="201" t="s">
        <v>113</v>
      </c>
      <c r="D11" s="206" t="s">
        <v>49</v>
      </c>
      <c r="E11" s="203">
        <v>1</v>
      </c>
      <c r="F11" s="206" t="s">
        <v>50</v>
      </c>
      <c r="G11" s="206" t="s">
        <v>51</v>
      </c>
      <c r="H11" s="140"/>
      <c r="I11" s="140"/>
    </row>
    <row r="12" spans="2:18" s="24" customFormat="1" ht="30" customHeight="1">
      <c r="B12" s="58" t="s">
        <v>20</v>
      </c>
      <c r="C12" s="58" t="s">
        <v>7</v>
      </c>
      <c r="D12" s="207" t="s">
        <v>49</v>
      </c>
      <c r="E12" s="194">
        <v>2</v>
      </c>
      <c r="F12" s="207" t="s">
        <v>35</v>
      </c>
      <c r="G12" s="207" t="s">
        <v>36</v>
      </c>
      <c r="H12" s="140"/>
      <c r="I12" s="140"/>
    </row>
    <row r="13" spans="2:18" s="24" customFormat="1" ht="30" customHeight="1">
      <c r="B13" s="201" t="s">
        <v>21</v>
      </c>
      <c r="C13" s="201" t="s">
        <v>7</v>
      </c>
      <c r="D13" s="206" t="s">
        <v>49</v>
      </c>
      <c r="E13" s="203">
        <v>1</v>
      </c>
      <c r="F13" s="206" t="s">
        <v>50</v>
      </c>
      <c r="G13" s="206" t="s">
        <v>51</v>
      </c>
      <c r="H13" s="140"/>
      <c r="I13" s="140"/>
    </row>
    <row r="14" spans="2:18" s="24" customFormat="1" ht="30" customHeight="1">
      <c r="B14" s="58" t="s">
        <v>23</v>
      </c>
      <c r="C14" s="58" t="s">
        <v>115</v>
      </c>
      <c r="D14" s="207" t="s">
        <v>49</v>
      </c>
      <c r="E14" s="194">
        <v>1</v>
      </c>
      <c r="F14" s="207" t="s">
        <v>50</v>
      </c>
      <c r="G14" s="207" t="s">
        <v>51</v>
      </c>
      <c r="H14" s="140"/>
      <c r="I14" s="140"/>
    </row>
    <row r="15" spans="2:18" s="24" customFormat="1" ht="30" customHeight="1">
      <c r="B15" s="201" t="s">
        <v>24</v>
      </c>
      <c r="C15" s="201" t="s">
        <v>110</v>
      </c>
      <c r="D15" s="206" t="s">
        <v>49</v>
      </c>
      <c r="E15" s="203">
        <v>1</v>
      </c>
      <c r="F15" s="206" t="s">
        <v>50</v>
      </c>
      <c r="G15" s="206" t="s">
        <v>51</v>
      </c>
      <c r="H15" s="140"/>
      <c r="I15" s="140"/>
    </row>
    <row r="16" spans="2:18" s="24" customFormat="1" ht="30" customHeight="1">
      <c r="B16" s="58" t="s">
        <v>25</v>
      </c>
      <c r="C16" s="58" t="s">
        <v>110</v>
      </c>
      <c r="D16" s="207" t="s">
        <v>54</v>
      </c>
      <c r="E16" s="194">
        <v>2</v>
      </c>
      <c r="F16" s="207" t="s">
        <v>35</v>
      </c>
      <c r="G16" s="207" t="s">
        <v>36</v>
      </c>
      <c r="H16" s="140"/>
      <c r="I16" s="140"/>
    </row>
    <row r="17" spans="1:13" s="24" customFormat="1" ht="30" customHeight="1">
      <c r="B17" s="201" t="s">
        <v>26</v>
      </c>
      <c r="C17" s="201" t="s">
        <v>116</v>
      </c>
      <c r="D17" s="206" t="s">
        <v>49</v>
      </c>
      <c r="E17" s="203">
        <v>1</v>
      </c>
      <c r="F17" s="206" t="s">
        <v>50</v>
      </c>
      <c r="G17" s="206" t="s">
        <v>51</v>
      </c>
      <c r="H17" s="140"/>
      <c r="I17" s="140"/>
    </row>
    <row r="18" spans="1:13" s="24" customFormat="1" ht="30" customHeight="1">
      <c r="B18" s="58" t="s">
        <v>13</v>
      </c>
      <c r="C18" s="58" t="s">
        <v>117</v>
      </c>
      <c r="D18" s="207" t="s">
        <v>49</v>
      </c>
      <c r="E18" s="194">
        <v>1</v>
      </c>
      <c r="F18" s="207" t="s">
        <v>50</v>
      </c>
      <c r="G18" s="207" t="s">
        <v>51</v>
      </c>
      <c r="H18" s="140"/>
      <c r="I18" s="140"/>
    </row>
    <row r="19" spans="1:13" s="24" customFormat="1" ht="30" customHeight="1">
      <c r="B19" s="201" t="s">
        <v>27</v>
      </c>
      <c r="C19" s="201" t="s">
        <v>110</v>
      </c>
      <c r="D19" s="206" t="s">
        <v>49</v>
      </c>
      <c r="E19" s="203">
        <v>2</v>
      </c>
      <c r="F19" s="206" t="s">
        <v>50</v>
      </c>
      <c r="G19" s="206" t="s">
        <v>51</v>
      </c>
      <c r="H19" s="140"/>
      <c r="I19" s="140"/>
    </row>
    <row r="20" spans="1:13" s="24" customFormat="1" ht="30" customHeight="1">
      <c r="B20" s="205"/>
      <c r="C20" s="205"/>
      <c r="D20" s="169"/>
      <c r="E20" s="169"/>
      <c r="F20" s="169"/>
      <c r="G20" s="169"/>
      <c r="H20" s="140"/>
      <c r="I20" s="140"/>
    </row>
    <row r="21" spans="1:13" s="24" customFormat="1" ht="25" customHeight="1">
      <c r="B21" s="350" t="s">
        <v>288</v>
      </c>
      <c r="C21" s="350"/>
      <c r="D21" s="350"/>
      <c r="E21" s="350"/>
      <c r="F21" s="350"/>
      <c r="G21" s="350"/>
      <c r="H21" s="140"/>
      <c r="I21" s="140"/>
    </row>
    <row r="22" spans="1:13" s="24" customFormat="1" ht="30" customHeight="1">
      <c r="C22" s="140"/>
      <c r="D22" s="140"/>
      <c r="E22" s="140"/>
      <c r="F22" s="140"/>
      <c r="G22" s="140"/>
      <c r="H22" s="140"/>
      <c r="I22" s="140"/>
    </row>
    <row r="23" spans="1:13" s="290" customFormat="1" ht="30.75" customHeight="1">
      <c r="B23" s="289" t="s">
        <v>263</v>
      </c>
      <c r="C23" s="289"/>
      <c r="D23" s="289"/>
      <c r="E23" s="289"/>
      <c r="F23" s="289"/>
      <c r="G23" s="302" t="s">
        <v>264</v>
      </c>
      <c r="H23" s="293"/>
    </row>
    <row r="24" spans="1:13" ht="31" customHeight="1">
      <c r="B24" s="237"/>
    </row>
    <row r="25" spans="1:13" ht="50" customHeight="1">
      <c r="B25" s="335" t="s">
        <v>126</v>
      </c>
      <c r="C25" s="335"/>
      <c r="D25" s="335"/>
      <c r="E25" s="335"/>
      <c r="F25" s="335"/>
      <c r="G25" s="335"/>
      <c r="H25" s="268"/>
      <c r="I25" s="268"/>
      <c r="J25" s="268"/>
      <c r="K25" s="268"/>
      <c r="L25" s="268"/>
      <c r="M25" s="268"/>
    </row>
    <row r="26" spans="1:13" s="24" customFormat="1" ht="30" customHeight="1">
      <c r="A26" s="129"/>
      <c r="C26" s="140"/>
      <c r="D26" s="140"/>
      <c r="E26" s="140"/>
      <c r="F26" s="140"/>
      <c r="G26" s="140"/>
      <c r="H26" s="140"/>
      <c r="I26" s="140"/>
    </row>
    <row r="27" spans="1:13" s="24" customFormat="1" ht="30" customHeight="1">
      <c r="A27" s="89"/>
      <c r="B27" s="140"/>
      <c r="C27" s="140"/>
      <c r="D27" s="140"/>
      <c r="E27" s="140"/>
      <c r="F27" s="140"/>
      <c r="G27" s="140"/>
      <c r="H27" s="140"/>
      <c r="I27" s="140"/>
    </row>
    <row r="28" spans="1:13" ht="30" customHeight="1">
      <c r="C28" s="165"/>
      <c r="D28" s="165"/>
      <c r="E28" s="165"/>
      <c r="F28" s="165"/>
      <c r="G28" s="165"/>
      <c r="H28" s="165"/>
      <c r="I28" s="165"/>
    </row>
    <row r="29" spans="1:13" ht="30" customHeight="1">
      <c r="C29" s="165"/>
      <c r="D29" s="165"/>
      <c r="E29" s="165"/>
      <c r="F29" s="165"/>
      <c r="G29" s="165"/>
      <c r="H29" s="165"/>
      <c r="I29" s="165"/>
    </row>
    <row r="30" spans="1:13" ht="30" customHeight="1">
      <c r="C30" s="165"/>
      <c r="D30" s="165"/>
      <c r="E30" s="165"/>
      <c r="F30" s="165"/>
      <c r="G30" s="165"/>
      <c r="H30" s="165"/>
      <c r="I30" s="165"/>
    </row>
    <row r="31" spans="1:13" ht="30" customHeight="1">
      <c r="B31" s="165"/>
      <c r="C31" s="165"/>
      <c r="D31" s="165"/>
      <c r="E31" s="165"/>
      <c r="F31" s="165"/>
      <c r="G31" s="165"/>
      <c r="H31" s="165"/>
      <c r="I31" s="165"/>
    </row>
    <row r="32" spans="1:13" ht="30" customHeight="1">
      <c r="B32" s="165"/>
      <c r="C32" s="165"/>
      <c r="D32" s="165"/>
      <c r="E32" s="165"/>
      <c r="F32" s="165"/>
      <c r="G32" s="165"/>
      <c r="H32" s="165"/>
      <c r="I32" s="165"/>
    </row>
    <row r="33" spans="2:9" ht="30" customHeight="1">
      <c r="B33" s="165"/>
      <c r="C33" s="165"/>
      <c r="D33" s="165"/>
      <c r="E33" s="165"/>
      <c r="F33" s="165"/>
      <c r="G33" s="165"/>
      <c r="H33" s="165"/>
      <c r="I33" s="165"/>
    </row>
  </sheetData>
  <mergeCells count="4">
    <mergeCell ref="B5:G5"/>
    <mergeCell ref="B6:G6"/>
    <mergeCell ref="B21:G21"/>
    <mergeCell ref="B25:G25"/>
  </mergeCells>
  <phoneticPr fontId="0" type="noConversion"/>
  <hyperlinks>
    <hyperlink ref="B25" location="Índice!A1" display="Volver al índice"/>
    <hyperlink ref="G23" location="'6.a'!A1" display="Siguiente   "/>
    <hyperlink ref="B23" location="'4'!A1" display="  Atrás "/>
  </hyperlinks>
  <pageMargins left="0.70000000000000007" right="0.70000000000000007" top="1.54" bottom="0.75000000000000011" header="0.30000000000000004" footer="0.30000000000000004"/>
  <pageSetup paperSize="9" scale="63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5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2.33203125" style="16" customWidth="1"/>
    <col min="3" max="3" width="16.33203125" style="16" customWidth="1"/>
    <col min="4" max="4" width="18" style="16" customWidth="1"/>
    <col min="5" max="5" width="12.83203125" style="16"/>
    <col min="6" max="6" width="17.1640625" style="16" customWidth="1"/>
    <col min="7" max="7" width="15.6640625" style="16" customWidth="1"/>
    <col min="8" max="8" width="16" style="16" customWidth="1"/>
    <col min="9" max="9" width="18.5" style="16" customWidth="1"/>
    <col min="10" max="10" width="21.33203125" style="16" customWidth="1"/>
    <col min="11" max="11" width="22.83203125" style="16" customWidth="1"/>
    <col min="12" max="16384" width="12.83203125" style="16"/>
  </cols>
  <sheetData>
    <row r="1" spans="2:19" s="37" customFormat="1" ht="30.75" customHeight="1"/>
    <row r="2" spans="2:19" s="37" customFormat="1" ht="62" customHeight="1">
      <c r="D2" s="38"/>
      <c r="F2" s="39"/>
      <c r="H2" s="40"/>
      <c r="I2" s="40"/>
      <c r="M2" s="328" t="s">
        <v>314</v>
      </c>
      <c r="N2" s="328"/>
      <c r="O2" s="328"/>
    </row>
    <row r="3" spans="2:19" s="37" customFormat="1" ht="30.75" customHeight="1">
      <c r="C3" s="41"/>
      <c r="D3" s="41"/>
      <c r="E3" s="41"/>
      <c r="J3" s="42"/>
      <c r="K3" s="42"/>
      <c r="L3" s="42"/>
      <c r="M3" s="42"/>
    </row>
    <row r="5" spans="2:19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282"/>
      <c r="O5" s="282"/>
      <c r="P5" s="284"/>
      <c r="Q5" s="284"/>
      <c r="R5" s="284"/>
    </row>
    <row r="6" spans="2:19" s="288" customFormat="1" ht="30" customHeight="1">
      <c r="B6" s="338" t="s">
        <v>305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286"/>
      <c r="O6" s="286"/>
      <c r="P6" s="287"/>
      <c r="Q6" s="287"/>
      <c r="R6" s="287"/>
      <c r="S6" s="287"/>
    </row>
    <row r="7" spans="2:19" s="24" customFormat="1" ht="30" customHeight="1">
      <c r="D7" s="64"/>
    </row>
    <row r="8" spans="2:19" s="24" customFormat="1" ht="30" customHeight="1">
      <c r="B8" s="355" t="s">
        <v>99</v>
      </c>
      <c r="C8" s="355" t="s">
        <v>109</v>
      </c>
      <c r="D8" s="355" t="s">
        <v>94</v>
      </c>
      <c r="E8" s="355"/>
      <c r="F8" s="355"/>
      <c r="G8" s="355"/>
      <c r="H8" s="355"/>
      <c r="I8" s="355"/>
      <c r="J8" s="355"/>
      <c r="K8" s="355"/>
      <c r="L8" s="355" t="s">
        <v>29</v>
      </c>
      <c r="M8" s="355"/>
      <c r="N8" s="355"/>
      <c r="O8" s="355" t="s">
        <v>95</v>
      </c>
    </row>
    <row r="9" spans="2:19" s="24" customFormat="1" ht="30" customHeight="1">
      <c r="B9" s="355"/>
      <c r="C9" s="355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</row>
    <row r="10" spans="2:19" s="24" customFormat="1" ht="30" customHeight="1">
      <c r="B10" s="32" t="s">
        <v>17</v>
      </c>
      <c r="C10" s="32" t="s">
        <v>110</v>
      </c>
      <c r="D10" s="176"/>
      <c r="E10" s="176"/>
      <c r="F10" s="176"/>
      <c r="G10" s="179" t="s">
        <v>30</v>
      </c>
      <c r="H10" s="177"/>
      <c r="I10" s="179" t="s">
        <v>30</v>
      </c>
      <c r="J10" s="179" t="s">
        <v>30</v>
      </c>
      <c r="K10" s="176"/>
      <c r="L10" s="179" t="s">
        <v>30</v>
      </c>
      <c r="M10" s="176"/>
      <c r="N10" s="176"/>
      <c r="O10" s="176"/>
    </row>
    <row r="11" spans="2:19" s="24" customFormat="1" ht="30" customHeight="1">
      <c r="B11" s="32" t="s">
        <v>5</v>
      </c>
      <c r="C11" s="32" t="s">
        <v>111</v>
      </c>
      <c r="D11" s="176"/>
      <c r="E11" s="176"/>
      <c r="F11" s="176"/>
      <c r="G11" s="179" t="s">
        <v>30</v>
      </c>
      <c r="H11" s="177"/>
      <c r="I11" s="179" t="s">
        <v>30</v>
      </c>
      <c r="J11" s="179" t="s">
        <v>30</v>
      </c>
      <c r="K11" s="176"/>
      <c r="L11" s="176"/>
      <c r="M11" s="176"/>
      <c r="N11" s="176"/>
      <c r="O11" s="176"/>
    </row>
    <row r="12" spans="2:19" s="24" customFormat="1" ht="30" customHeight="1">
      <c r="B12" s="32" t="s">
        <v>18</v>
      </c>
      <c r="C12" s="32" t="s">
        <v>112</v>
      </c>
      <c r="D12" s="176"/>
      <c r="E12" s="176"/>
      <c r="F12" s="179" t="s">
        <v>30</v>
      </c>
      <c r="G12" s="178"/>
      <c r="H12" s="194" t="s">
        <v>30</v>
      </c>
      <c r="I12" s="179" t="s">
        <v>30</v>
      </c>
      <c r="J12" s="176"/>
      <c r="K12" s="176"/>
      <c r="L12" s="179" t="s">
        <v>30</v>
      </c>
      <c r="M12" s="179" t="s">
        <v>30</v>
      </c>
      <c r="N12" s="179" t="s">
        <v>30</v>
      </c>
      <c r="O12" s="176"/>
    </row>
    <row r="13" spans="2:19" s="24" customFormat="1" ht="30" customHeight="1">
      <c r="B13" s="32" t="s">
        <v>19</v>
      </c>
      <c r="C13" s="32" t="s">
        <v>113</v>
      </c>
      <c r="D13" s="176"/>
      <c r="E13" s="179" t="s">
        <v>55</v>
      </c>
      <c r="F13" s="179" t="s">
        <v>30</v>
      </c>
      <c r="G13" s="179" t="s">
        <v>30</v>
      </c>
      <c r="H13" s="177"/>
      <c r="I13" s="179" t="s">
        <v>30</v>
      </c>
      <c r="J13" s="176"/>
      <c r="K13" s="176"/>
      <c r="L13" s="176"/>
      <c r="M13" s="179" t="s">
        <v>30</v>
      </c>
      <c r="N13" s="176"/>
      <c r="O13" s="176"/>
    </row>
    <row r="14" spans="2:19" s="24" customFormat="1" ht="30" customHeight="1">
      <c r="B14" s="32" t="s">
        <v>20</v>
      </c>
      <c r="C14" s="32" t="s">
        <v>7</v>
      </c>
      <c r="D14" s="176"/>
      <c r="E14" s="176"/>
      <c r="F14" s="176"/>
      <c r="G14" s="179" t="s">
        <v>30</v>
      </c>
      <c r="H14" s="177"/>
      <c r="I14" s="179" t="s">
        <v>30</v>
      </c>
      <c r="J14" s="179" t="s">
        <v>30</v>
      </c>
      <c r="K14" s="176"/>
      <c r="L14" s="179" t="s">
        <v>30</v>
      </c>
      <c r="M14" s="179" t="s">
        <v>30</v>
      </c>
      <c r="N14" s="176"/>
      <c r="O14" s="176"/>
    </row>
    <row r="15" spans="2:19" s="24" customFormat="1" ht="30" customHeight="1">
      <c r="B15" s="32" t="s">
        <v>11</v>
      </c>
      <c r="C15" s="32" t="s">
        <v>110</v>
      </c>
      <c r="D15" s="176"/>
      <c r="E15" s="176"/>
      <c r="F15" s="176"/>
      <c r="G15" s="179" t="s">
        <v>30</v>
      </c>
      <c r="H15" s="177"/>
      <c r="I15" s="179" t="s">
        <v>30</v>
      </c>
      <c r="J15" s="179" t="s">
        <v>30</v>
      </c>
      <c r="K15" s="179" t="s">
        <v>30</v>
      </c>
      <c r="L15" s="176"/>
      <c r="M15" s="176"/>
      <c r="N15" s="176"/>
      <c r="O15" s="176"/>
    </row>
    <row r="16" spans="2:19" s="24" customFormat="1" ht="30" customHeight="1">
      <c r="B16" s="32" t="s">
        <v>21</v>
      </c>
      <c r="C16" s="32" t="s">
        <v>7</v>
      </c>
      <c r="D16" s="176"/>
      <c r="E16" s="176"/>
      <c r="F16" s="176"/>
      <c r="G16" s="176"/>
      <c r="H16" s="177"/>
      <c r="I16" s="179" t="s">
        <v>30</v>
      </c>
      <c r="J16" s="176"/>
      <c r="K16" s="176"/>
      <c r="L16" s="179" t="s">
        <v>30</v>
      </c>
      <c r="M16" s="176"/>
      <c r="N16" s="176"/>
      <c r="O16" s="176"/>
    </row>
    <row r="17" spans="2:16" s="24" customFormat="1" ht="30" customHeight="1">
      <c r="B17" s="32" t="s">
        <v>9</v>
      </c>
      <c r="C17" s="32" t="s">
        <v>7</v>
      </c>
      <c r="D17" s="176"/>
      <c r="E17" s="176"/>
      <c r="F17" s="176"/>
      <c r="G17" s="176"/>
      <c r="H17" s="177"/>
      <c r="I17" s="179" t="s">
        <v>30</v>
      </c>
      <c r="J17" s="179" t="s">
        <v>30</v>
      </c>
      <c r="K17" s="176"/>
      <c r="L17" s="176"/>
      <c r="M17" s="176"/>
      <c r="N17" s="176"/>
      <c r="O17" s="176"/>
    </row>
    <row r="18" spans="2:16" s="24" customFormat="1" ht="30" customHeight="1">
      <c r="B18" s="32" t="s">
        <v>22</v>
      </c>
      <c r="C18" s="32" t="s">
        <v>114</v>
      </c>
      <c r="D18" s="179" t="s">
        <v>55</v>
      </c>
      <c r="E18" s="176"/>
      <c r="F18" s="179" t="s">
        <v>30</v>
      </c>
      <c r="G18" s="179" t="s">
        <v>30</v>
      </c>
      <c r="H18" s="177"/>
      <c r="I18" s="179" t="s">
        <v>30</v>
      </c>
      <c r="J18" s="176"/>
      <c r="K18" s="176"/>
      <c r="L18" s="176"/>
      <c r="M18" s="176"/>
      <c r="N18" s="176"/>
      <c r="O18" s="176"/>
    </row>
    <row r="19" spans="2:16" s="24" customFormat="1" ht="30" customHeight="1">
      <c r="B19" s="32" t="s">
        <v>23</v>
      </c>
      <c r="C19" s="32" t="s">
        <v>115</v>
      </c>
      <c r="D19" s="176"/>
      <c r="E19" s="176"/>
      <c r="F19" s="176"/>
      <c r="G19" s="176"/>
      <c r="H19" s="177"/>
      <c r="I19" s="179" t="s">
        <v>30</v>
      </c>
      <c r="J19" s="179" t="s">
        <v>30</v>
      </c>
      <c r="K19" s="176"/>
      <c r="L19" s="179" t="s">
        <v>30</v>
      </c>
      <c r="M19" s="176"/>
      <c r="N19" s="176"/>
      <c r="O19" s="176"/>
    </row>
    <row r="20" spans="2:16" s="24" customFormat="1" ht="30" customHeight="1">
      <c r="B20" s="32" t="s">
        <v>24</v>
      </c>
      <c r="C20" s="32" t="s">
        <v>110</v>
      </c>
      <c r="D20" s="176"/>
      <c r="E20" s="176"/>
      <c r="F20" s="176"/>
      <c r="G20" s="179" t="s">
        <v>30</v>
      </c>
      <c r="H20" s="177"/>
      <c r="I20" s="179" t="s">
        <v>30</v>
      </c>
      <c r="J20" s="179" t="s">
        <v>30</v>
      </c>
      <c r="K20" s="176"/>
      <c r="L20" s="179" t="s">
        <v>30</v>
      </c>
      <c r="M20" s="176"/>
      <c r="N20" s="176"/>
      <c r="O20" s="176"/>
    </row>
    <row r="21" spans="2:16" s="24" customFormat="1" ht="30" customHeight="1">
      <c r="B21" s="32" t="s">
        <v>25</v>
      </c>
      <c r="C21" s="32" t="s">
        <v>110</v>
      </c>
      <c r="D21" s="176"/>
      <c r="E21" s="176"/>
      <c r="F21" s="179" t="s">
        <v>30</v>
      </c>
      <c r="G21" s="179" t="s">
        <v>30</v>
      </c>
      <c r="H21" s="177"/>
      <c r="I21" s="179" t="s">
        <v>30</v>
      </c>
      <c r="J21" s="176"/>
      <c r="K21" s="176"/>
      <c r="L21" s="179" t="s">
        <v>30</v>
      </c>
      <c r="M21" s="179" t="s">
        <v>30</v>
      </c>
      <c r="N21" s="179" t="s">
        <v>30</v>
      </c>
      <c r="O21" s="179" t="s">
        <v>30</v>
      </c>
    </row>
    <row r="22" spans="2:16" s="24" customFormat="1" ht="30" customHeight="1">
      <c r="B22" s="32" t="s">
        <v>26</v>
      </c>
      <c r="C22" s="32" t="s">
        <v>116</v>
      </c>
      <c r="D22" s="176"/>
      <c r="E22" s="176"/>
      <c r="F22" s="176"/>
      <c r="G22" s="176"/>
      <c r="H22" s="177"/>
      <c r="I22" s="179" t="s">
        <v>30</v>
      </c>
      <c r="J22" s="176"/>
      <c r="K22" s="176"/>
      <c r="L22" s="179" t="s">
        <v>30</v>
      </c>
      <c r="M22" s="176"/>
      <c r="N22" s="176"/>
      <c r="O22" s="176"/>
    </row>
    <row r="23" spans="2:16" s="24" customFormat="1" ht="30" customHeight="1">
      <c r="B23" s="32" t="s">
        <v>13</v>
      </c>
      <c r="C23" s="32" t="s">
        <v>117</v>
      </c>
      <c r="D23" s="179" t="s">
        <v>30</v>
      </c>
      <c r="E23" s="176"/>
      <c r="F23" s="176"/>
      <c r="G23" s="176"/>
      <c r="H23" s="177"/>
      <c r="I23" s="179" t="s">
        <v>30</v>
      </c>
      <c r="J23" s="179" t="s">
        <v>30</v>
      </c>
      <c r="K23" s="176"/>
      <c r="L23" s="179" t="s">
        <v>30</v>
      </c>
      <c r="M23" s="179" t="s">
        <v>30</v>
      </c>
      <c r="N23" s="176"/>
      <c r="O23" s="176"/>
    </row>
    <row r="24" spans="2:16" s="24" customFormat="1" ht="30" customHeight="1">
      <c r="B24" s="32" t="s">
        <v>27</v>
      </c>
      <c r="C24" s="32" t="s">
        <v>110</v>
      </c>
      <c r="D24" s="176"/>
      <c r="E24" s="176"/>
      <c r="F24" s="176"/>
      <c r="G24" s="179" t="s">
        <v>30</v>
      </c>
      <c r="H24" s="177"/>
      <c r="I24" s="179" t="s">
        <v>30</v>
      </c>
      <c r="J24" s="179" t="s">
        <v>30</v>
      </c>
      <c r="K24" s="179" t="s">
        <v>30</v>
      </c>
      <c r="L24" s="179" t="s">
        <v>30</v>
      </c>
      <c r="M24" s="179" t="s">
        <v>30</v>
      </c>
      <c r="N24" s="176"/>
      <c r="O24" s="176"/>
    </row>
    <row r="25" spans="2:16" s="24" customFormat="1" ht="30" customHeight="1">
      <c r="B25" s="199"/>
      <c r="C25" s="199"/>
      <c r="D25" s="200"/>
      <c r="E25" s="200"/>
      <c r="F25" s="200"/>
      <c r="G25" s="200"/>
      <c r="H25" s="168"/>
      <c r="I25" s="200"/>
      <c r="J25" s="200"/>
      <c r="K25" s="200"/>
      <c r="L25" s="200"/>
      <c r="M25" s="200"/>
      <c r="N25" s="200"/>
      <c r="O25" s="200"/>
    </row>
    <row r="26" spans="2:16" s="24" customFormat="1" ht="25" customHeight="1">
      <c r="B26" s="351" t="s">
        <v>218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</row>
    <row r="27" spans="2:16" s="24" customFormat="1" ht="25" customHeight="1">
      <c r="B27" s="352" t="s">
        <v>216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</row>
    <row r="28" spans="2:16" s="24" customFormat="1" ht="25" customHeight="1">
      <c r="B28" s="353" t="s">
        <v>266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</row>
    <row r="29" spans="2:16" ht="30" customHeight="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2:16" s="290" customFormat="1" ht="30.75" customHeight="1">
      <c r="B30" s="289" t="s">
        <v>263</v>
      </c>
      <c r="C30" s="289"/>
      <c r="D30" s="289"/>
      <c r="E30" s="289"/>
      <c r="F30" s="289"/>
      <c r="G30" s="289"/>
      <c r="N30" s="354" t="s">
        <v>264</v>
      </c>
      <c r="O30" s="354"/>
    </row>
    <row r="31" spans="2:16" ht="31" customHeight="1">
      <c r="B31" s="237"/>
    </row>
    <row r="32" spans="2:16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</row>
    <row r="33" spans="1:16" ht="30" customHeight="1">
      <c r="A33" s="5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30" customHeight="1">
      <c r="A34" s="4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30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</sheetData>
  <mergeCells count="13">
    <mergeCell ref="B28:O28"/>
    <mergeCell ref="N30:O30"/>
    <mergeCell ref="B32:O32"/>
    <mergeCell ref="O8:O9"/>
    <mergeCell ref="C8:C9"/>
    <mergeCell ref="B8:B9"/>
    <mergeCell ref="D8:K8"/>
    <mergeCell ref="L8:N8"/>
    <mergeCell ref="M2:O2"/>
    <mergeCell ref="B26:O26"/>
    <mergeCell ref="B27:O27"/>
    <mergeCell ref="B5:M5"/>
    <mergeCell ref="B6:M6"/>
  </mergeCells>
  <phoneticPr fontId="0" type="noConversion"/>
  <hyperlinks>
    <hyperlink ref="B32" location="Índice!A1" display="Volver al índice"/>
    <hyperlink ref="N30" location="'6.b'!A1" display="Siguiente   "/>
    <hyperlink ref="B30" location="'5'!A1" display="  Atrás "/>
    <hyperlink ref="O30" location="'6.b'!A1" display="'6.b'!A1"/>
  </hyperlinks>
  <pageMargins left="0.70000000000000007" right="0.70000000000000007" top="1.54" bottom="0.75000000000000011" header="0.30000000000000004" footer="0.30000000000000004"/>
  <pageSetup paperSize="9" scale="47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4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5.6640625" style="16" customWidth="1"/>
    <col min="3" max="3" width="15.6640625" style="16" customWidth="1"/>
    <col min="4" max="4" width="18.33203125" style="16" customWidth="1"/>
    <col min="5" max="5" width="12.83203125" style="16"/>
    <col min="6" max="6" width="18.33203125" style="16" customWidth="1"/>
    <col min="7" max="7" width="14" style="16" customWidth="1"/>
    <col min="8" max="8" width="14.33203125" style="16" customWidth="1"/>
    <col min="9" max="9" width="18.5" style="16" customWidth="1"/>
    <col min="10" max="10" width="19.83203125" style="16" customWidth="1"/>
    <col min="11" max="11" width="21.1640625" style="16" customWidth="1"/>
    <col min="12" max="16384" width="12.83203125" style="16"/>
  </cols>
  <sheetData>
    <row r="1" spans="2:19" s="37" customFormat="1" ht="30.75" customHeight="1"/>
    <row r="2" spans="2:19" s="37" customFormat="1" ht="62" customHeight="1">
      <c r="D2" s="38"/>
      <c r="F2" s="39"/>
      <c r="H2" s="40"/>
      <c r="I2" s="40"/>
      <c r="M2" s="328" t="s">
        <v>314</v>
      </c>
      <c r="N2" s="328"/>
      <c r="O2" s="328"/>
    </row>
    <row r="3" spans="2:19" s="37" customFormat="1" ht="30.75" customHeight="1">
      <c r="C3" s="41"/>
      <c r="D3" s="41"/>
      <c r="E3" s="41"/>
      <c r="J3" s="42"/>
      <c r="K3" s="42"/>
      <c r="L3" s="42"/>
      <c r="M3" s="42"/>
    </row>
    <row r="5" spans="2:19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284"/>
      <c r="Q5" s="284"/>
      <c r="R5" s="284"/>
    </row>
    <row r="6" spans="2:19" s="288" customFormat="1" ht="30" customHeight="1">
      <c r="B6" s="338" t="s">
        <v>304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287"/>
      <c r="Q6" s="287"/>
      <c r="R6" s="287"/>
      <c r="S6" s="287"/>
    </row>
    <row r="7" spans="2:19" ht="30" customHeight="1">
      <c r="B7" s="195"/>
      <c r="C7" s="27"/>
      <c r="D7" s="27"/>
      <c r="E7" s="27"/>
      <c r="F7" s="27"/>
      <c r="G7" s="27"/>
      <c r="H7" s="27"/>
      <c r="I7" s="196"/>
      <c r="J7" s="27"/>
      <c r="K7" s="27"/>
      <c r="L7" s="27"/>
      <c r="M7" s="27"/>
      <c r="N7" s="27"/>
      <c r="O7" s="27"/>
    </row>
    <row r="8" spans="2:19" ht="30" customHeight="1">
      <c r="B8" s="355" t="s">
        <v>99</v>
      </c>
      <c r="C8" s="356" t="s">
        <v>109</v>
      </c>
      <c r="D8" s="356" t="s">
        <v>94</v>
      </c>
      <c r="E8" s="356"/>
      <c r="F8" s="356"/>
      <c r="G8" s="356"/>
      <c r="H8" s="356"/>
      <c r="I8" s="356"/>
      <c r="J8" s="356"/>
      <c r="K8" s="356"/>
      <c r="L8" s="356" t="s">
        <v>29</v>
      </c>
      <c r="M8" s="356"/>
      <c r="N8" s="356"/>
      <c r="O8" s="355" t="s">
        <v>95</v>
      </c>
    </row>
    <row r="9" spans="2:19" ht="30" customHeight="1">
      <c r="B9" s="355"/>
      <c r="C9" s="356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</row>
    <row r="10" spans="2:19" ht="30" customHeight="1">
      <c r="B10" s="32" t="s">
        <v>17</v>
      </c>
      <c r="C10" s="32" t="s">
        <v>110</v>
      </c>
      <c r="D10" s="176"/>
      <c r="E10" s="176"/>
      <c r="F10" s="176"/>
      <c r="G10" s="179" t="s">
        <v>30</v>
      </c>
      <c r="H10" s="177"/>
      <c r="I10" s="179" t="s">
        <v>30</v>
      </c>
      <c r="J10" s="179" t="s">
        <v>30</v>
      </c>
      <c r="K10" s="176"/>
      <c r="L10" s="179" t="s">
        <v>30</v>
      </c>
      <c r="M10" s="176"/>
      <c r="N10" s="176"/>
      <c r="O10" s="176"/>
    </row>
    <row r="11" spans="2:19" ht="30" customHeight="1">
      <c r="B11" s="32" t="s">
        <v>5</v>
      </c>
      <c r="C11" s="32" t="s">
        <v>111</v>
      </c>
      <c r="D11" s="176"/>
      <c r="E11" s="176"/>
      <c r="F11" s="176"/>
      <c r="G11" s="179" t="s">
        <v>30</v>
      </c>
      <c r="H11" s="177"/>
      <c r="I11" s="179" t="s">
        <v>30</v>
      </c>
      <c r="J11" s="179" t="s">
        <v>30</v>
      </c>
      <c r="K11" s="176"/>
      <c r="L11" s="176"/>
      <c r="M11" s="176"/>
      <c r="N11" s="176"/>
      <c r="O11" s="176"/>
    </row>
    <row r="12" spans="2:19" ht="30" customHeight="1">
      <c r="B12" s="32" t="s">
        <v>18</v>
      </c>
      <c r="C12" s="32" t="s">
        <v>112</v>
      </c>
      <c r="D12" s="176"/>
      <c r="E12" s="176"/>
      <c r="F12" s="179" t="s">
        <v>30</v>
      </c>
      <c r="G12" s="178"/>
      <c r="H12" s="194" t="s">
        <v>30</v>
      </c>
      <c r="I12" s="179" t="s">
        <v>30</v>
      </c>
      <c r="J12" s="176"/>
      <c r="K12" s="176"/>
      <c r="L12" s="179" t="s">
        <v>30</v>
      </c>
      <c r="M12" s="179" t="s">
        <v>30</v>
      </c>
      <c r="N12" s="179" t="s">
        <v>30</v>
      </c>
      <c r="O12" s="176"/>
    </row>
    <row r="13" spans="2:19" ht="30" customHeight="1">
      <c r="B13" s="32" t="s">
        <v>19</v>
      </c>
      <c r="C13" s="32" t="s">
        <v>113</v>
      </c>
      <c r="D13" s="176"/>
      <c r="E13" s="179" t="s">
        <v>30</v>
      </c>
      <c r="F13" s="179" t="s">
        <v>30</v>
      </c>
      <c r="G13" s="179" t="s">
        <v>30</v>
      </c>
      <c r="H13" s="177"/>
      <c r="I13" s="179" t="s">
        <v>30</v>
      </c>
      <c r="J13" s="176"/>
      <c r="K13" s="176"/>
      <c r="L13" s="176"/>
      <c r="M13" s="179" t="s">
        <v>30</v>
      </c>
      <c r="N13" s="176"/>
      <c r="O13" s="176"/>
    </row>
    <row r="14" spans="2:19" ht="30" customHeight="1">
      <c r="B14" s="32" t="s">
        <v>20</v>
      </c>
      <c r="C14" s="32" t="s">
        <v>7</v>
      </c>
      <c r="D14" s="176"/>
      <c r="E14" s="176"/>
      <c r="F14" s="176"/>
      <c r="G14" s="179" t="s">
        <v>30</v>
      </c>
      <c r="H14" s="177"/>
      <c r="I14" s="179" t="s">
        <v>30</v>
      </c>
      <c r="J14" s="179" t="s">
        <v>30</v>
      </c>
      <c r="K14" s="176"/>
      <c r="L14" s="179" t="s">
        <v>30</v>
      </c>
      <c r="M14" s="179" t="s">
        <v>30</v>
      </c>
      <c r="N14" s="176"/>
      <c r="O14" s="176"/>
    </row>
    <row r="15" spans="2:19" ht="30" customHeight="1">
      <c r="B15" s="32" t="s">
        <v>11</v>
      </c>
      <c r="C15" s="32" t="s">
        <v>110</v>
      </c>
      <c r="D15" s="176"/>
      <c r="E15" s="176"/>
      <c r="F15" s="176"/>
      <c r="G15" s="179" t="s">
        <v>30</v>
      </c>
      <c r="H15" s="177"/>
      <c r="I15" s="179" t="s">
        <v>30</v>
      </c>
      <c r="J15" s="179" t="s">
        <v>30</v>
      </c>
      <c r="K15" s="179" t="s">
        <v>30</v>
      </c>
      <c r="L15" s="176"/>
      <c r="M15" s="176"/>
      <c r="N15" s="176"/>
      <c r="O15" s="176"/>
    </row>
    <row r="16" spans="2:19" ht="30" customHeight="1">
      <c r="B16" s="32" t="s">
        <v>21</v>
      </c>
      <c r="C16" s="32" t="s">
        <v>7</v>
      </c>
      <c r="D16" s="176"/>
      <c r="E16" s="176"/>
      <c r="F16" s="176"/>
      <c r="G16" s="176"/>
      <c r="H16" s="177"/>
      <c r="I16" s="179" t="s">
        <v>30</v>
      </c>
      <c r="J16" s="176"/>
      <c r="K16" s="176"/>
      <c r="L16" s="179" t="s">
        <v>30</v>
      </c>
      <c r="M16" s="176"/>
      <c r="N16" s="176"/>
      <c r="O16" s="176"/>
    </row>
    <row r="17" spans="2:15" ht="30" customHeight="1">
      <c r="B17" s="32" t="s">
        <v>9</v>
      </c>
      <c r="C17" s="32" t="s">
        <v>7</v>
      </c>
      <c r="D17" s="176"/>
      <c r="E17" s="176"/>
      <c r="F17" s="176"/>
      <c r="G17" s="176"/>
      <c r="H17" s="177"/>
      <c r="I17" s="179" t="s">
        <v>30</v>
      </c>
      <c r="J17" s="179" t="s">
        <v>30</v>
      </c>
      <c r="K17" s="176"/>
      <c r="L17" s="176"/>
      <c r="M17" s="176"/>
      <c r="N17" s="176"/>
      <c r="O17" s="176"/>
    </row>
    <row r="18" spans="2:15" ht="30" customHeight="1">
      <c r="B18" s="32" t="s">
        <v>22</v>
      </c>
      <c r="C18" s="32" t="s">
        <v>114</v>
      </c>
      <c r="D18" s="179" t="s">
        <v>55</v>
      </c>
      <c r="E18" s="176"/>
      <c r="F18" s="179" t="s">
        <v>30</v>
      </c>
      <c r="G18" s="179" t="s">
        <v>30</v>
      </c>
      <c r="H18" s="177"/>
      <c r="I18" s="179" t="s">
        <v>30</v>
      </c>
      <c r="J18" s="176"/>
      <c r="K18" s="176"/>
      <c r="L18" s="176"/>
      <c r="M18" s="176"/>
      <c r="N18" s="176"/>
      <c r="O18" s="176"/>
    </row>
    <row r="19" spans="2:15" ht="30" customHeight="1">
      <c r="B19" s="32" t="s">
        <v>23</v>
      </c>
      <c r="C19" s="32" t="s">
        <v>115</v>
      </c>
      <c r="D19" s="176"/>
      <c r="E19" s="176"/>
      <c r="F19" s="176"/>
      <c r="G19" s="176"/>
      <c r="H19" s="177"/>
      <c r="I19" s="179" t="s">
        <v>30</v>
      </c>
      <c r="J19" s="179" t="s">
        <v>30</v>
      </c>
      <c r="K19" s="176"/>
      <c r="L19" s="179" t="s">
        <v>30</v>
      </c>
      <c r="M19" s="176"/>
      <c r="N19" s="176"/>
      <c r="O19" s="176"/>
    </row>
    <row r="20" spans="2:15" ht="30" customHeight="1">
      <c r="B20" s="32" t="s">
        <v>24</v>
      </c>
      <c r="C20" s="32" t="s">
        <v>110</v>
      </c>
      <c r="D20" s="176"/>
      <c r="E20" s="176"/>
      <c r="F20" s="176"/>
      <c r="G20" s="179" t="s">
        <v>30</v>
      </c>
      <c r="H20" s="177"/>
      <c r="I20" s="179" t="s">
        <v>30</v>
      </c>
      <c r="J20" s="179" t="s">
        <v>30</v>
      </c>
      <c r="K20" s="176"/>
      <c r="L20" s="179" t="s">
        <v>30</v>
      </c>
      <c r="M20" s="176"/>
      <c r="N20" s="176"/>
      <c r="O20" s="176"/>
    </row>
    <row r="21" spans="2:15" ht="30" customHeight="1">
      <c r="B21" s="32" t="s">
        <v>25</v>
      </c>
      <c r="C21" s="32" t="s">
        <v>110</v>
      </c>
      <c r="D21" s="176"/>
      <c r="E21" s="176"/>
      <c r="F21" s="179" t="s">
        <v>30</v>
      </c>
      <c r="G21" s="179" t="s">
        <v>30</v>
      </c>
      <c r="H21" s="177"/>
      <c r="I21" s="179" t="s">
        <v>30</v>
      </c>
      <c r="J21" s="176"/>
      <c r="K21" s="176"/>
      <c r="L21" s="179" t="s">
        <v>30</v>
      </c>
      <c r="M21" s="179" t="s">
        <v>30</v>
      </c>
      <c r="N21" s="179" t="s">
        <v>30</v>
      </c>
      <c r="O21" s="179" t="s">
        <v>30</v>
      </c>
    </row>
    <row r="22" spans="2:15" ht="30" customHeight="1">
      <c r="B22" s="32" t="s">
        <v>26</v>
      </c>
      <c r="C22" s="32" t="s">
        <v>116</v>
      </c>
      <c r="D22" s="176"/>
      <c r="E22" s="176"/>
      <c r="F22" s="176"/>
      <c r="G22" s="176"/>
      <c r="H22" s="177"/>
      <c r="I22" s="179" t="s">
        <v>30</v>
      </c>
      <c r="J22" s="176"/>
      <c r="K22" s="176"/>
      <c r="L22" s="179" t="s">
        <v>30</v>
      </c>
      <c r="M22" s="198"/>
      <c r="N22" s="176"/>
      <c r="O22" s="176"/>
    </row>
    <row r="23" spans="2:15" ht="30" customHeight="1">
      <c r="B23" s="32" t="s">
        <v>13</v>
      </c>
      <c r="C23" s="32" t="s">
        <v>117</v>
      </c>
      <c r="D23" s="179" t="s">
        <v>30</v>
      </c>
      <c r="E23" s="176"/>
      <c r="F23" s="176"/>
      <c r="G23" s="176"/>
      <c r="H23" s="177"/>
      <c r="I23" s="179" t="s">
        <v>30</v>
      </c>
      <c r="J23" s="179" t="s">
        <v>30</v>
      </c>
      <c r="K23" s="176"/>
      <c r="L23" s="179" t="s">
        <v>30</v>
      </c>
      <c r="M23" s="179" t="s">
        <v>30</v>
      </c>
      <c r="N23" s="176"/>
      <c r="O23" s="176"/>
    </row>
    <row r="24" spans="2:15" ht="30" customHeight="1">
      <c r="B24" s="32" t="s">
        <v>27</v>
      </c>
      <c r="C24" s="32" t="s">
        <v>110</v>
      </c>
      <c r="D24" s="176"/>
      <c r="E24" s="176"/>
      <c r="F24" s="176"/>
      <c r="G24" s="179" t="s">
        <v>30</v>
      </c>
      <c r="H24" s="177"/>
      <c r="I24" s="179" t="s">
        <v>30</v>
      </c>
      <c r="J24" s="179" t="s">
        <v>30</v>
      </c>
      <c r="K24" s="179" t="s">
        <v>30</v>
      </c>
      <c r="L24" s="179" t="s">
        <v>30</v>
      </c>
      <c r="M24" s="179" t="s">
        <v>30</v>
      </c>
      <c r="N24" s="176"/>
      <c r="O24" s="176"/>
    </row>
    <row r="25" spans="2:15" ht="30" customHeight="1"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27"/>
    </row>
    <row r="26" spans="2:15" ht="25" customHeight="1">
      <c r="B26" s="357" t="s">
        <v>219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</row>
    <row r="27" spans="2:15" ht="25" customHeight="1">
      <c r="B27" s="352" t="s">
        <v>216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</row>
    <row r="28" spans="2:15" ht="25" customHeight="1">
      <c r="B28" s="358" t="s">
        <v>266</v>
      </c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</row>
    <row r="29" spans="2:15" ht="30" customHeight="1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2:15" s="290" customFormat="1" ht="30.75" customHeight="1">
      <c r="B30" s="289" t="s">
        <v>260</v>
      </c>
      <c r="C30" s="289"/>
      <c r="D30" s="289"/>
      <c r="E30" s="289"/>
      <c r="F30" s="289"/>
      <c r="G30" s="289"/>
      <c r="N30" s="345" t="s">
        <v>264</v>
      </c>
      <c r="O30" s="345"/>
    </row>
    <row r="31" spans="2:15" ht="31" customHeight="1">
      <c r="B31" s="237"/>
    </row>
    <row r="32" spans="2:15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</row>
    <row r="33" spans="1:15" ht="30" customHeight="1">
      <c r="A33" s="2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30" customHeight="1">
      <c r="A34" s="29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</sheetData>
  <mergeCells count="13">
    <mergeCell ref="B32:O32"/>
    <mergeCell ref="B26:O26"/>
    <mergeCell ref="B27:O27"/>
    <mergeCell ref="B28:O28"/>
    <mergeCell ref="B5:O5"/>
    <mergeCell ref="B6:O6"/>
    <mergeCell ref="N30:O30"/>
    <mergeCell ref="M2:O2"/>
    <mergeCell ref="O8:O9"/>
    <mergeCell ref="C8:C9"/>
    <mergeCell ref="B8:B9"/>
    <mergeCell ref="D8:K8"/>
    <mergeCell ref="L8:N8"/>
  </mergeCells>
  <phoneticPr fontId="0" type="noConversion"/>
  <hyperlinks>
    <hyperlink ref="B32" location="Índice!A1" display="Volver al índice"/>
    <hyperlink ref="N30" location="'6.c'!A1" display="Siguiente   "/>
    <hyperlink ref="B30" location="'6.a'!A1" display="  Atrás "/>
    <hyperlink ref="O30" location="'6.c'!A1" display="'6.c'!A1"/>
  </hyperlinks>
  <pageMargins left="0.70000000000000007" right="0.70000000000000007" top="1.54" bottom="0.75000000000000011" header="0.30000000000000004" footer="0.30000000000000004"/>
  <pageSetup paperSize="9" scale="48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7"/>
  <sheetViews>
    <sheetView showGridLines="0" workbookViewId="0"/>
  </sheetViews>
  <sheetFormatPr baseColWidth="10" defaultColWidth="12.83203125" defaultRowHeight="30" customHeight="1" x14ac:dyDescent="0"/>
  <cols>
    <col min="1" max="1" width="12.83203125" style="16"/>
    <col min="2" max="2" width="22.5" style="16" customWidth="1"/>
    <col min="3" max="3" width="12.83203125" style="16"/>
    <col min="4" max="4" width="17.83203125" style="16" customWidth="1"/>
    <col min="5" max="5" width="12.83203125" style="16"/>
    <col min="6" max="6" width="16.6640625" style="16" customWidth="1"/>
    <col min="7" max="7" width="15.5" style="16" customWidth="1"/>
    <col min="8" max="8" width="12.83203125" style="16"/>
    <col min="9" max="9" width="18.6640625" style="16" customWidth="1"/>
    <col min="10" max="10" width="21.5" style="16" customWidth="1"/>
    <col min="11" max="11" width="20.1640625" style="16" customWidth="1"/>
    <col min="12" max="16384" width="12.83203125" style="16"/>
  </cols>
  <sheetData>
    <row r="1" spans="1:20" s="37" customFormat="1" ht="30.75" customHeight="1"/>
    <row r="2" spans="1:20" s="37" customFormat="1" ht="62" customHeight="1">
      <c r="D2" s="38"/>
      <c r="F2" s="39"/>
      <c r="H2" s="40"/>
      <c r="I2" s="40"/>
      <c r="M2" s="328" t="s">
        <v>314</v>
      </c>
      <c r="N2" s="328"/>
      <c r="O2" s="328"/>
    </row>
    <row r="3" spans="1:20" s="37" customFormat="1" ht="30.75" customHeight="1">
      <c r="C3" s="41"/>
      <c r="D3" s="41"/>
      <c r="E3" s="41"/>
      <c r="J3" s="42"/>
      <c r="K3" s="42"/>
      <c r="L3" s="42"/>
      <c r="M3" s="42"/>
    </row>
    <row r="5" spans="1:20" s="285" customFormat="1" ht="60" customHeight="1">
      <c r="B5" s="337" t="s">
        <v>125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282"/>
      <c r="Q5" s="284"/>
      <c r="R5" s="284"/>
      <c r="S5" s="284"/>
    </row>
    <row r="6" spans="1:20" s="288" customFormat="1" ht="30" customHeight="1">
      <c r="B6" s="338" t="s">
        <v>303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286"/>
      <c r="Q6" s="287"/>
      <c r="R6" s="287"/>
      <c r="S6" s="287"/>
      <c r="T6" s="287"/>
    </row>
    <row r="7" spans="1:20" ht="30" customHeight="1">
      <c r="B7" s="6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20" ht="30" customHeight="1">
      <c r="A8" s="24"/>
      <c r="B8" s="355" t="s">
        <v>99</v>
      </c>
      <c r="C8" s="356" t="s">
        <v>109</v>
      </c>
      <c r="D8" s="356" t="s">
        <v>94</v>
      </c>
      <c r="E8" s="356"/>
      <c r="F8" s="356"/>
      <c r="G8" s="356"/>
      <c r="H8" s="356"/>
      <c r="I8" s="356"/>
      <c r="J8" s="356"/>
      <c r="K8" s="356"/>
      <c r="L8" s="356" t="s">
        <v>29</v>
      </c>
      <c r="M8" s="356"/>
      <c r="N8" s="356"/>
      <c r="O8" s="355" t="s">
        <v>95</v>
      </c>
      <c r="P8" s="24"/>
    </row>
    <row r="9" spans="1:20" ht="30" customHeight="1">
      <c r="A9" s="24"/>
      <c r="B9" s="355"/>
      <c r="C9" s="356"/>
      <c r="D9" s="262" t="s">
        <v>96</v>
      </c>
      <c r="E9" s="262" t="s">
        <v>56</v>
      </c>
      <c r="F9" s="262" t="s">
        <v>144</v>
      </c>
      <c r="G9" s="262" t="s">
        <v>97</v>
      </c>
      <c r="H9" s="262" t="s">
        <v>145</v>
      </c>
      <c r="I9" s="262" t="s">
        <v>138</v>
      </c>
      <c r="J9" s="262" t="s">
        <v>146</v>
      </c>
      <c r="K9" s="262" t="s">
        <v>147</v>
      </c>
      <c r="L9" s="262" t="s">
        <v>98</v>
      </c>
      <c r="M9" s="262" t="s">
        <v>137</v>
      </c>
      <c r="N9" s="262" t="s">
        <v>148</v>
      </c>
      <c r="O9" s="355"/>
      <c r="P9" s="24"/>
    </row>
    <row r="10" spans="1:20" ht="30" customHeight="1">
      <c r="A10" s="24"/>
      <c r="B10" s="32" t="s">
        <v>17</v>
      </c>
      <c r="C10" s="32" t="s">
        <v>110</v>
      </c>
      <c r="D10" s="176"/>
      <c r="E10" s="176"/>
      <c r="F10" s="176"/>
      <c r="G10" s="179" t="s">
        <v>30</v>
      </c>
      <c r="H10" s="177"/>
      <c r="I10" s="179" t="s">
        <v>30</v>
      </c>
      <c r="J10" s="179" t="s">
        <v>30</v>
      </c>
      <c r="K10" s="176"/>
      <c r="L10" s="179" t="s">
        <v>30</v>
      </c>
      <c r="M10" s="176"/>
      <c r="N10" s="176"/>
      <c r="O10" s="176"/>
      <c r="P10" s="24"/>
    </row>
    <row r="11" spans="1:20" ht="30" customHeight="1">
      <c r="A11" s="24"/>
      <c r="B11" s="32" t="s">
        <v>5</v>
      </c>
      <c r="C11" s="32" t="s">
        <v>111</v>
      </c>
      <c r="D11" s="176"/>
      <c r="E11" s="176"/>
      <c r="F11" s="176"/>
      <c r="G11" s="179" t="s">
        <v>30</v>
      </c>
      <c r="H11" s="177"/>
      <c r="I11" s="179" t="s">
        <v>30</v>
      </c>
      <c r="J11" s="179" t="s">
        <v>30</v>
      </c>
      <c r="K11" s="176"/>
      <c r="L11" s="176"/>
      <c r="M11" s="176"/>
      <c r="N11" s="176"/>
      <c r="O11" s="176"/>
      <c r="P11" s="24"/>
    </row>
    <row r="12" spans="1:20" ht="30" customHeight="1">
      <c r="A12" s="24"/>
      <c r="B12" s="32" t="s">
        <v>18</v>
      </c>
      <c r="C12" s="32" t="s">
        <v>112</v>
      </c>
      <c r="D12" s="176"/>
      <c r="E12" s="176"/>
      <c r="F12" s="179" t="s">
        <v>30</v>
      </c>
      <c r="G12" s="178"/>
      <c r="H12" s="194" t="s">
        <v>30</v>
      </c>
      <c r="I12" s="179" t="s">
        <v>30</v>
      </c>
      <c r="J12" s="176"/>
      <c r="K12" s="176"/>
      <c r="L12" s="179" t="s">
        <v>30</v>
      </c>
      <c r="M12" s="179" t="s">
        <v>30</v>
      </c>
      <c r="N12" s="179" t="s">
        <v>30</v>
      </c>
      <c r="O12" s="176"/>
      <c r="P12" s="24"/>
    </row>
    <row r="13" spans="1:20" ht="30" customHeight="1">
      <c r="A13" s="24"/>
      <c r="B13" s="32" t="s">
        <v>19</v>
      </c>
      <c r="C13" s="32" t="s">
        <v>113</v>
      </c>
      <c r="D13" s="176"/>
      <c r="E13" s="179" t="s">
        <v>55</v>
      </c>
      <c r="F13" s="179" t="s">
        <v>55</v>
      </c>
      <c r="G13" s="179" t="s">
        <v>55</v>
      </c>
      <c r="H13" s="177"/>
      <c r="I13" s="179" t="s">
        <v>55</v>
      </c>
      <c r="J13" s="176"/>
      <c r="K13" s="176"/>
      <c r="L13" s="176"/>
      <c r="M13" s="179" t="s">
        <v>30</v>
      </c>
      <c r="N13" s="176"/>
      <c r="O13" s="176"/>
      <c r="P13" s="24"/>
    </row>
    <row r="14" spans="1:20" ht="30" customHeight="1">
      <c r="A14" s="24"/>
      <c r="B14" s="32" t="s">
        <v>20</v>
      </c>
      <c r="C14" s="32" t="s">
        <v>7</v>
      </c>
      <c r="D14" s="176"/>
      <c r="E14" s="176"/>
      <c r="F14" s="176"/>
      <c r="G14" s="179" t="s">
        <v>55</v>
      </c>
      <c r="H14" s="177"/>
      <c r="I14" s="179" t="s">
        <v>55</v>
      </c>
      <c r="J14" s="179" t="s">
        <v>55</v>
      </c>
      <c r="K14" s="176"/>
      <c r="L14" s="179" t="s">
        <v>55</v>
      </c>
      <c r="M14" s="179" t="s">
        <v>55</v>
      </c>
      <c r="N14" s="176"/>
      <c r="O14" s="176"/>
      <c r="P14" s="24"/>
    </row>
    <row r="15" spans="1:20" ht="30" customHeight="1">
      <c r="A15" s="24"/>
      <c r="B15" s="32" t="s">
        <v>11</v>
      </c>
      <c r="C15" s="32" t="s">
        <v>110</v>
      </c>
      <c r="D15" s="176"/>
      <c r="E15" s="176"/>
      <c r="F15" s="176"/>
      <c r="G15" s="179" t="s">
        <v>30</v>
      </c>
      <c r="H15" s="177"/>
      <c r="I15" s="179" t="s">
        <v>30</v>
      </c>
      <c r="J15" s="179" t="s">
        <v>30</v>
      </c>
      <c r="K15" s="179" t="s">
        <v>30</v>
      </c>
      <c r="L15" s="176"/>
      <c r="M15" s="176"/>
      <c r="N15" s="176"/>
      <c r="O15" s="176"/>
      <c r="P15" s="24"/>
    </row>
    <row r="16" spans="1:20" ht="30" customHeight="1">
      <c r="A16" s="24"/>
      <c r="B16" s="32" t="s">
        <v>21</v>
      </c>
      <c r="C16" s="32" t="s">
        <v>7</v>
      </c>
      <c r="D16" s="176"/>
      <c r="E16" s="176"/>
      <c r="F16" s="176"/>
      <c r="G16" s="176"/>
      <c r="H16" s="177"/>
      <c r="I16" s="179" t="s">
        <v>55</v>
      </c>
      <c r="J16" s="176"/>
      <c r="K16" s="176"/>
      <c r="L16" s="179" t="s">
        <v>55</v>
      </c>
      <c r="M16" s="176"/>
      <c r="N16" s="176"/>
      <c r="O16" s="176"/>
      <c r="P16" s="24"/>
    </row>
    <row r="17" spans="1:16" ht="30" customHeight="1">
      <c r="A17" s="24"/>
      <c r="B17" s="32" t="s">
        <v>9</v>
      </c>
      <c r="C17" s="32" t="s">
        <v>7</v>
      </c>
      <c r="D17" s="176"/>
      <c r="E17" s="176"/>
      <c r="F17" s="176"/>
      <c r="G17" s="176"/>
      <c r="H17" s="177"/>
      <c r="I17" s="179" t="s">
        <v>30</v>
      </c>
      <c r="J17" s="179" t="s">
        <v>30</v>
      </c>
      <c r="K17" s="176"/>
      <c r="L17" s="176"/>
      <c r="M17" s="176"/>
      <c r="N17" s="176"/>
      <c r="O17" s="176"/>
      <c r="P17" s="24"/>
    </row>
    <row r="18" spans="1:16" ht="30" customHeight="1">
      <c r="A18" s="24"/>
      <c r="B18" s="32" t="s">
        <v>22</v>
      </c>
      <c r="C18" s="32" t="s">
        <v>114</v>
      </c>
      <c r="D18" s="179" t="s">
        <v>55</v>
      </c>
      <c r="E18" s="176"/>
      <c r="F18" s="179" t="s">
        <v>30</v>
      </c>
      <c r="G18" s="179" t="s">
        <v>30</v>
      </c>
      <c r="H18" s="177"/>
      <c r="I18" s="179" t="s">
        <v>30</v>
      </c>
      <c r="J18" s="176"/>
      <c r="K18" s="176"/>
      <c r="L18" s="176"/>
      <c r="M18" s="176"/>
      <c r="N18" s="176"/>
      <c r="O18" s="176"/>
      <c r="P18" s="24"/>
    </row>
    <row r="19" spans="1:16" ht="30" customHeight="1">
      <c r="A19" s="24"/>
      <c r="B19" s="32" t="s">
        <v>23</v>
      </c>
      <c r="C19" s="32" t="s">
        <v>115</v>
      </c>
      <c r="D19" s="176"/>
      <c r="E19" s="176"/>
      <c r="F19" s="176"/>
      <c r="G19" s="176"/>
      <c r="H19" s="177"/>
      <c r="I19" s="179" t="s">
        <v>30</v>
      </c>
      <c r="J19" s="179" t="s">
        <v>30</v>
      </c>
      <c r="K19" s="176"/>
      <c r="L19" s="179" t="s">
        <v>30</v>
      </c>
      <c r="M19" s="176"/>
      <c r="N19" s="176"/>
      <c r="O19" s="176"/>
      <c r="P19" s="24"/>
    </row>
    <row r="20" spans="1:16" ht="30" customHeight="1">
      <c r="A20" s="24"/>
      <c r="B20" s="32" t="s">
        <v>24</v>
      </c>
      <c r="C20" s="32" t="s">
        <v>110</v>
      </c>
      <c r="D20" s="176"/>
      <c r="E20" s="176"/>
      <c r="F20" s="176"/>
      <c r="G20" s="179" t="s">
        <v>30</v>
      </c>
      <c r="H20" s="177"/>
      <c r="I20" s="179" t="s">
        <v>30</v>
      </c>
      <c r="J20" s="179" t="s">
        <v>30</v>
      </c>
      <c r="K20" s="176"/>
      <c r="L20" s="179" t="s">
        <v>30</v>
      </c>
      <c r="M20" s="176"/>
      <c r="N20" s="176"/>
      <c r="O20" s="176"/>
      <c r="P20" s="24"/>
    </row>
    <row r="21" spans="1:16" ht="30" customHeight="1">
      <c r="A21" s="24"/>
      <c r="B21" s="32" t="s">
        <v>25</v>
      </c>
      <c r="C21" s="32" t="s">
        <v>110</v>
      </c>
      <c r="D21" s="176"/>
      <c r="E21" s="176"/>
      <c r="F21" s="179" t="s">
        <v>55</v>
      </c>
      <c r="G21" s="179" t="s">
        <v>55</v>
      </c>
      <c r="H21" s="177"/>
      <c r="I21" s="179" t="s">
        <v>55</v>
      </c>
      <c r="J21" s="176"/>
      <c r="K21" s="176"/>
      <c r="L21" s="179" t="s">
        <v>55</v>
      </c>
      <c r="M21" s="179" t="s">
        <v>55</v>
      </c>
      <c r="N21" s="179" t="s">
        <v>55</v>
      </c>
      <c r="O21" s="179" t="s">
        <v>55</v>
      </c>
      <c r="P21" s="24"/>
    </row>
    <row r="22" spans="1:16" ht="30" customHeight="1">
      <c r="A22" s="24"/>
      <c r="B22" s="32" t="s">
        <v>26</v>
      </c>
      <c r="C22" s="32" t="s">
        <v>116</v>
      </c>
      <c r="D22" s="176"/>
      <c r="E22" s="176"/>
      <c r="F22" s="176"/>
      <c r="G22" s="176"/>
      <c r="H22" s="177"/>
      <c r="I22" s="179" t="s">
        <v>30</v>
      </c>
      <c r="J22" s="176"/>
      <c r="K22" s="176"/>
      <c r="L22" s="179" t="s">
        <v>30</v>
      </c>
      <c r="M22" s="176"/>
      <c r="N22" s="176"/>
      <c r="O22" s="176"/>
      <c r="P22" s="24"/>
    </row>
    <row r="23" spans="1:16" ht="30" customHeight="1">
      <c r="A23" s="24"/>
      <c r="B23" s="32" t="s">
        <v>13</v>
      </c>
      <c r="C23" s="32" t="s">
        <v>117</v>
      </c>
      <c r="D23" s="179" t="s">
        <v>55</v>
      </c>
      <c r="E23" s="176"/>
      <c r="F23" s="176"/>
      <c r="G23" s="176"/>
      <c r="H23" s="177"/>
      <c r="I23" s="179" t="s">
        <v>30</v>
      </c>
      <c r="J23" s="179" t="s">
        <v>30</v>
      </c>
      <c r="K23" s="176"/>
      <c r="L23" s="179" t="s">
        <v>30</v>
      </c>
      <c r="M23" s="179" t="s">
        <v>30</v>
      </c>
      <c r="N23" s="176"/>
      <c r="O23" s="176"/>
      <c r="P23" s="24"/>
    </row>
    <row r="24" spans="1:16" ht="30" customHeight="1">
      <c r="A24" s="24"/>
      <c r="B24" s="32" t="s">
        <v>27</v>
      </c>
      <c r="C24" s="32" t="s">
        <v>110</v>
      </c>
      <c r="D24" s="176"/>
      <c r="E24" s="176"/>
      <c r="F24" s="176"/>
      <c r="G24" s="179" t="s">
        <v>30</v>
      </c>
      <c r="H24" s="177"/>
      <c r="I24" s="179" t="s">
        <v>30</v>
      </c>
      <c r="J24" s="179" t="s">
        <v>30</v>
      </c>
      <c r="K24" s="179" t="s">
        <v>30</v>
      </c>
      <c r="L24" s="179" t="s">
        <v>30</v>
      </c>
      <c r="M24" s="179" t="s">
        <v>30</v>
      </c>
      <c r="N24" s="176"/>
      <c r="O24" s="176"/>
      <c r="P24" s="24"/>
    </row>
    <row r="25" spans="1:16" ht="30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25" customHeight="1">
      <c r="A26" s="24"/>
      <c r="B26" s="359" t="s">
        <v>140</v>
      </c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24"/>
    </row>
    <row r="27" spans="1:16" ht="25" customHeight="1">
      <c r="B27" s="352" t="s">
        <v>216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24"/>
    </row>
    <row r="28" spans="1:16" ht="25" customHeight="1">
      <c r="B28" s="360" t="s">
        <v>266</v>
      </c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24"/>
    </row>
    <row r="29" spans="1:16" ht="30" customHeight="1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s="290" customFormat="1" ht="30.75" customHeight="1">
      <c r="B30" s="289" t="s">
        <v>263</v>
      </c>
      <c r="C30" s="289"/>
      <c r="D30" s="289"/>
      <c r="E30" s="289"/>
      <c r="F30" s="289"/>
      <c r="G30" s="289"/>
      <c r="N30" s="354" t="s">
        <v>273</v>
      </c>
      <c r="O30" s="354"/>
    </row>
    <row r="31" spans="1:16" ht="31" customHeight="1">
      <c r="B31" s="237"/>
    </row>
    <row r="32" spans="1:16" ht="50" customHeight="1">
      <c r="B32" s="335" t="s">
        <v>126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</row>
    <row r="33" spans="1:16" ht="30" customHeight="1">
      <c r="A33" s="4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30" customHeight="1">
      <c r="A34" s="4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30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30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30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</sheetData>
  <mergeCells count="13">
    <mergeCell ref="B32:O32"/>
    <mergeCell ref="O8:O9"/>
    <mergeCell ref="C8:C9"/>
    <mergeCell ref="B8:B9"/>
    <mergeCell ref="D8:K8"/>
    <mergeCell ref="L8:N8"/>
    <mergeCell ref="B26:O26"/>
    <mergeCell ref="B27:O27"/>
    <mergeCell ref="B28:O28"/>
    <mergeCell ref="M2:O2"/>
    <mergeCell ref="N30:O30"/>
    <mergeCell ref="B5:O5"/>
    <mergeCell ref="B6:O6"/>
  </mergeCells>
  <phoneticPr fontId="0" type="noConversion"/>
  <hyperlinks>
    <hyperlink ref="B32" location="Índice!A1" display="Volver al índice"/>
    <hyperlink ref="N30" location="'6.d'!A1" display="Siguiente   "/>
    <hyperlink ref="B30" location="'6.b'!A1" display="  Atrás "/>
    <hyperlink ref="O30" location="'6.d'!A1" display="'6.d'!A1"/>
  </hyperlinks>
  <pageMargins left="0.70000000000000007" right="0.70000000000000007" top="1.54" bottom="0.75000000000000011" header="0.30000000000000004" footer="0.30000000000000004"/>
  <pageSetup paperSize="9" scale="49" fitToHeight="3" pageOrder="overThenDown" orientation="landscape" horizontalDpi="300" verticalDpi="300"/>
  <headerFooter>
    <oddHeader>&amp;L&amp;"Calibri,Normal"&amp;K000000&amp;G&amp;R&amp;"Roboto Medium,Normal"&amp;K155E89Observatorio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1</vt:lpstr>
      <vt:lpstr>2</vt:lpstr>
      <vt:lpstr>3</vt:lpstr>
      <vt:lpstr>4</vt:lpstr>
      <vt:lpstr>5</vt:lpstr>
      <vt:lpstr>6.a</vt:lpstr>
      <vt:lpstr>6.b</vt:lpstr>
      <vt:lpstr>6.c</vt:lpstr>
      <vt:lpstr>6.d</vt:lpstr>
      <vt:lpstr>7.a</vt:lpstr>
      <vt:lpstr>7.b</vt:lpstr>
      <vt:lpstr>7.c</vt:lpstr>
      <vt:lpstr>7.d</vt:lpstr>
      <vt:lpstr>7.e</vt:lpstr>
      <vt:lpstr>7.f</vt:lpstr>
      <vt:lpstr>8.a</vt:lpstr>
      <vt:lpstr>8.b</vt:lpstr>
      <vt:lpstr>8.c</vt:lpstr>
      <vt:lpstr>9.a</vt:lpstr>
      <vt:lpstr>9.b</vt:lpstr>
      <vt:lpstr>9.c</vt:lpstr>
      <vt:lpstr>10.a</vt:lpstr>
      <vt:lpstr>10.b</vt:lpstr>
      <vt:lpstr>10.c</vt:lpstr>
      <vt:lpstr>10.d</vt:lpstr>
      <vt:lpstr>10.e</vt:lpstr>
      <vt:lpstr>10.f</vt:lpstr>
      <vt:lpstr>10.g</vt:lpstr>
      <vt:lpstr>10.h</vt:lpstr>
      <vt:lpstr>10.i</vt:lpstr>
      <vt:lpstr>10.j</vt:lpstr>
      <vt:lpstr>G1</vt:lpstr>
      <vt:lpstr>G2</vt:lpstr>
      <vt:lpstr>G3</vt:lpstr>
      <vt:lpstr>G4</vt:lpstr>
      <vt:lpstr>G5</vt:lpstr>
      <vt:lpstr>G6</vt:lpstr>
      <vt:lpstr>G7</vt:lpstr>
    </vt:vector>
  </TitlesOfParts>
  <Company>CORPORACION ANDINA DE FOMENTO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MMIQUILENA</dc:creator>
  <cp:lastModifiedBy>vivi Mora</cp:lastModifiedBy>
  <cp:lastPrinted>2015-06-18T03:34:20Z</cp:lastPrinted>
  <dcterms:created xsi:type="dcterms:W3CDTF">2010-06-17T23:52:48Z</dcterms:created>
  <dcterms:modified xsi:type="dcterms:W3CDTF">2015-06-18T03:34:24Z</dcterms:modified>
</cp:coreProperties>
</file>