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794"/>
  </bookViews>
  <sheets>
    <sheet name="Índice" sheetId="20" r:id="rId1"/>
    <sheet name="1.a" sheetId="1" r:id="rId2"/>
    <sheet name="1.b" sheetId="17" r:id="rId3"/>
    <sheet name="2.a" sheetId="6" r:id="rId4"/>
    <sheet name="2.b" sheetId="16" r:id="rId5"/>
    <sheet name="3" sheetId="7" r:id="rId6"/>
    <sheet name="4.a" sheetId="8" r:id="rId7"/>
    <sheet name="4.b" sheetId="18" r:id="rId8"/>
    <sheet name="5" sheetId="13" r:id="rId9"/>
    <sheet name="6" sheetId="2" r:id="rId10"/>
    <sheet name="G1" sheetId="9" r:id="rId11"/>
    <sheet name="G2" sheetId="10" r:id="rId12"/>
    <sheet name="G3" sheetId="11" r:id="rId13"/>
    <sheet name="G4" sheetId="12" r:id="rId14"/>
  </sheets>
  <definedNames>
    <definedName name="_xlnm.Print_Area" localSheetId="1">'1.a'!$A$4:$K$29</definedName>
    <definedName name="_xlnm.Print_Area" localSheetId="2">'1.b'!$A$4:$I$28</definedName>
    <definedName name="_xlnm.Print_Area" localSheetId="3">'2.a'!$A$4:$S$28</definedName>
    <definedName name="_xlnm.Print_Area" localSheetId="4">'2.b'!$A$4:$S$28</definedName>
    <definedName name="_xlnm.Print_Area" localSheetId="5">'3'!$A$4:$D$23</definedName>
    <definedName name="_xlnm.Print_Area" localSheetId="6">'4.a'!$A$4:$G$27</definedName>
    <definedName name="_xlnm.Print_Area" localSheetId="7">'4.b'!$A$4:$T$28</definedName>
    <definedName name="_xlnm.Print_Area" localSheetId="8">'5'!$A$4:$P$29</definedName>
    <definedName name="_xlnm.Print_Area" localSheetId="9">'6'!$A$4:$G$27</definedName>
    <definedName name="_xlnm.Print_Area" localSheetId="10">'G1'!$A$4:$M$24</definedName>
    <definedName name="_xlnm.Print_Area" localSheetId="11">'G2'!$A$4:$M$27</definedName>
    <definedName name="_xlnm.Print_Area" localSheetId="12">'G3'!$A$4:$M$27</definedName>
    <definedName name="_xlnm.Print_Area" localSheetId="13">'G4'!$A$4:$M$26</definedName>
    <definedName name="_xlnm.Print_Area" localSheetId="0">Índice!$A$4:$L$27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1" i="18" l="1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10" i="18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F11" i="8"/>
  <c r="F12" i="8"/>
  <c r="F13" i="8"/>
  <c r="F14" i="8"/>
  <c r="F15" i="8"/>
  <c r="F16" i="8"/>
  <c r="F17" i="8"/>
  <c r="F18" i="8"/>
  <c r="F19" i="8"/>
  <c r="F20" i="8"/>
  <c r="F21" i="8"/>
  <c r="F22" i="8"/>
  <c r="F10" i="8"/>
  <c r="C22" i="8"/>
  <c r="D15" i="8"/>
  <c r="D11" i="8"/>
  <c r="D17" i="8"/>
  <c r="D18" i="8"/>
  <c r="D19" i="8"/>
  <c r="D21" i="8"/>
  <c r="D22" i="8"/>
  <c r="D10" i="8"/>
  <c r="H11" i="1"/>
  <c r="E10" i="17"/>
  <c r="H14" i="1"/>
  <c r="G13" i="17"/>
  <c r="F13" i="17"/>
  <c r="H15" i="1"/>
  <c r="H14" i="17"/>
  <c r="H18" i="1"/>
  <c r="G17" i="17"/>
  <c r="H22" i="1"/>
  <c r="E21" i="17"/>
  <c r="H23" i="1"/>
  <c r="H22" i="17"/>
  <c r="H10" i="1"/>
  <c r="F9" i="17"/>
  <c r="G9" i="17"/>
  <c r="M25" i="6"/>
  <c r="P11" i="6"/>
  <c r="P12" i="6"/>
  <c r="P13" i="6"/>
  <c r="P14" i="6"/>
  <c r="L14" i="6"/>
  <c r="R14" i="6"/>
  <c r="N14" i="16"/>
  <c r="P15" i="6"/>
  <c r="P16" i="6"/>
  <c r="P17" i="6"/>
  <c r="P18" i="6"/>
  <c r="P19" i="6"/>
  <c r="P20" i="6"/>
  <c r="P21" i="6"/>
  <c r="P22" i="6"/>
  <c r="P23" i="6"/>
  <c r="P24" i="6"/>
  <c r="P10" i="6"/>
  <c r="L11" i="6"/>
  <c r="L12" i="6"/>
  <c r="L13" i="6"/>
  <c r="L15" i="6"/>
  <c r="R15" i="6"/>
  <c r="L16" i="6"/>
  <c r="R16" i="6"/>
  <c r="L16" i="16"/>
  <c r="L17" i="6"/>
  <c r="L18" i="6"/>
  <c r="L19" i="6"/>
  <c r="R19" i="6"/>
  <c r="L20" i="6"/>
  <c r="R20" i="6"/>
  <c r="Q20" i="16"/>
  <c r="L21" i="6"/>
  <c r="L22" i="6"/>
  <c r="R22" i="6"/>
  <c r="L23" i="6"/>
  <c r="R23" i="6"/>
  <c r="E23" i="16"/>
  <c r="L24" i="6"/>
  <c r="L10" i="6"/>
  <c r="R10" i="6"/>
  <c r="E24" i="2"/>
  <c r="F24" i="2"/>
  <c r="D24" i="2"/>
  <c r="Q25" i="6"/>
  <c r="O25" i="6"/>
  <c r="N25" i="6"/>
  <c r="K25" i="6"/>
  <c r="J25" i="6"/>
  <c r="I25" i="6"/>
  <c r="H25" i="6"/>
  <c r="G25" i="6"/>
  <c r="F25" i="6"/>
  <c r="E25" i="6"/>
  <c r="D25" i="6"/>
  <c r="G25" i="1"/>
  <c r="F25" i="1"/>
  <c r="E25" i="1"/>
  <c r="D25" i="1"/>
  <c r="H24" i="1"/>
  <c r="F23" i="17"/>
  <c r="G22" i="17"/>
  <c r="H21" i="1"/>
  <c r="E20" i="17"/>
  <c r="H20" i="1"/>
  <c r="G19" i="17"/>
  <c r="H19" i="1"/>
  <c r="G18" i="17"/>
  <c r="D17" i="17"/>
  <c r="H17" i="1"/>
  <c r="E16" i="17"/>
  <c r="H16" i="1"/>
  <c r="F15" i="17"/>
  <c r="D13" i="17"/>
  <c r="H13" i="1"/>
  <c r="E12" i="17"/>
  <c r="H12" i="1"/>
  <c r="F11" i="17"/>
  <c r="G10" i="17"/>
  <c r="E9" i="17"/>
  <c r="R12" i="6"/>
  <c r="P25" i="6"/>
  <c r="L14" i="16"/>
  <c r="R24" i="6"/>
  <c r="P20" i="16"/>
  <c r="L12" i="16"/>
  <c r="L25" i="6"/>
  <c r="R14" i="16"/>
  <c r="E14" i="16"/>
  <c r="R21" i="6"/>
  <c r="R17" i="6"/>
  <c r="R13" i="6"/>
  <c r="F13" i="16"/>
  <c r="G14" i="16"/>
  <c r="D18" i="17"/>
  <c r="G15" i="17"/>
  <c r="H10" i="17"/>
  <c r="G21" i="17"/>
  <c r="F17" i="17"/>
  <c r="E13" i="17"/>
  <c r="D10" i="17"/>
  <c r="H9" i="17"/>
  <c r="F21" i="17"/>
  <c r="E17" i="17"/>
  <c r="G11" i="17"/>
  <c r="F20" i="17"/>
  <c r="F12" i="17"/>
  <c r="D23" i="17"/>
  <c r="G16" i="17"/>
  <c r="E23" i="17"/>
  <c r="H20" i="17"/>
  <c r="H16" i="17"/>
  <c r="D16" i="17"/>
  <c r="E15" i="17"/>
  <c r="H12" i="17"/>
  <c r="D12" i="17"/>
  <c r="E11" i="17"/>
  <c r="F10" i="17"/>
  <c r="F16" i="17"/>
  <c r="H23" i="17"/>
  <c r="H15" i="17"/>
  <c r="D15" i="17"/>
  <c r="G12" i="17"/>
  <c r="H11" i="17"/>
  <c r="D11" i="17"/>
  <c r="D20" i="17"/>
  <c r="F14" i="17"/>
  <c r="H21" i="17"/>
  <c r="H13" i="17"/>
  <c r="G22" i="16"/>
  <c r="J22" i="16"/>
  <c r="P22" i="16"/>
  <c r="O22" i="16"/>
  <c r="R22" i="16"/>
  <c r="Q24" i="16"/>
  <c r="F24" i="16"/>
  <c r="H24" i="16"/>
  <c r="K24" i="16"/>
  <c r="O21" i="16"/>
  <c r="H21" i="16"/>
  <c r="J21" i="16"/>
  <c r="N21" i="16"/>
  <c r="G21" i="16"/>
  <c r="Q21" i="16"/>
  <c r="E21" i="16"/>
  <c r="I20" i="16"/>
  <c r="R20" i="16"/>
  <c r="D20" i="16"/>
  <c r="N20" i="16"/>
  <c r="O13" i="16"/>
  <c r="H13" i="16"/>
  <c r="G13" i="16"/>
  <c r="Q13" i="16"/>
  <c r="Q12" i="16"/>
  <c r="I12" i="16"/>
  <c r="J12" i="16"/>
  <c r="K12" i="16"/>
  <c r="R12" i="16"/>
  <c r="L21" i="16"/>
  <c r="D17" i="16"/>
  <c r="M17" i="16"/>
  <c r="R17" i="16"/>
  <c r="K17" i="16"/>
  <c r="F17" i="16"/>
  <c r="M16" i="16"/>
  <c r="E16" i="16"/>
  <c r="K16" i="16"/>
  <c r="R16" i="16"/>
  <c r="D16" i="16"/>
  <c r="O16" i="16"/>
  <c r="F16" i="16"/>
  <c r="L13" i="16"/>
  <c r="D16" i="8"/>
  <c r="D14" i="8"/>
  <c r="D13" i="8"/>
  <c r="D12" i="8"/>
  <c r="L23" i="16"/>
  <c r="R23" i="16"/>
  <c r="F23" i="16"/>
  <c r="O23" i="16"/>
  <c r="D23" i="16"/>
  <c r="I23" i="16"/>
  <c r="Q23" i="16"/>
  <c r="O15" i="16"/>
  <c r="I15" i="16"/>
  <c r="D15" i="16"/>
  <c r="G15" i="16"/>
  <c r="L15" i="16"/>
  <c r="J15" i="16"/>
  <c r="P19" i="16"/>
  <c r="I19" i="16"/>
  <c r="O19" i="16"/>
  <c r="M19" i="16"/>
  <c r="R19" i="16"/>
  <c r="R10" i="16"/>
  <c r="L10" i="16"/>
  <c r="J10" i="16"/>
  <c r="O10" i="16"/>
  <c r="Q10" i="16"/>
  <c r="M10" i="16"/>
  <c r="F10" i="16"/>
  <c r="H10" i="16"/>
  <c r="D22" i="16"/>
  <c r="N13" i="16"/>
  <c r="P17" i="16"/>
  <c r="L17" i="16"/>
  <c r="O17" i="16"/>
  <c r="J17" i="16"/>
  <c r="G17" i="16"/>
  <c r="E17" i="16"/>
  <c r="H17" i="16"/>
  <c r="N17" i="16"/>
  <c r="Q17" i="16"/>
  <c r="R25" i="6"/>
  <c r="E24" i="16"/>
  <c r="D24" i="16"/>
  <c r="N24" i="16"/>
  <c r="M24" i="16"/>
  <c r="G24" i="16"/>
  <c r="O24" i="16"/>
  <c r="J24" i="16"/>
  <c r="P12" i="16"/>
  <c r="E12" i="16"/>
  <c r="D12" i="16"/>
  <c r="N12" i="16"/>
  <c r="M12" i="16"/>
  <c r="G12" i="16"/>
  <c r="O12" i="16"/>
  <c r="F12" i="16"/>
  <c r="H25" i="1"/>
  <c r="E24" i="17"/>
  <c r="E25" i="16"/>
  <c r="O25" i="16"/>
  <c r="H19" i="16"/>
  <c r="J19" i="16"/>
  <c r="E19" i="16"/>
  <c r="F19" i="16"/>
  <c r="K19" i="16"/>
  <c r="N19" i="16"/>
  <c r="G19" i="16"/>
  <c r="D19" i="16"/>
  <c r="M15" i="16"/>
  <c r="F15" i="16"/>
  <c r="N15" i="16"/>
  <c r="K15" i="16"/>
  <c r="R15" i="16"/>
  <c r="H15" i="16"/>
  <c r="Q15" i="16"/>
  <c r="Q19" i="16"/>
  <c r="L19" i="16"/>
  <c r="E15" i="16"/>
  <c r="P15" i="16"/>
  <c r="L24" i="16"/>
  <c r="I17" i="16"/>
  <c r="L20" i="16"/>
  <c r="H12" i="16"/>
  <c r="E13" i="16"/>
  <c r="O20" i="16"/>
  <c r="R24" i="16"/>
  <c r="I24" i="16"/>
  <c r="D19" i="17"/>
  <c r="D21" i="16"/>
  <c r="I21" i="16"/>
  <c r="K21" i="16"/>
  <c r="P21" i="16"/>
  <c r="M21" i="16"/>
  <c r="R21" i="16"/>
  <c r="F21" i="16"/>
  <c r="J14" i="16"/>
  <c r="I16" i="16"/>
  <c r="J16" i="16"/>
  <c r="G16" i="16"/>
  <c r="Q16" i="16"/>
  <c r="N16" i="16"/>
  <c r="H16" i="16"/>
  <c r="D10" i="16"/>
  <c r="E10" i="16"/>
  <c r="K10" i="16"/>
  <c r="P10" i="16"/>
  <c r="G10" i="16"/>
  <c r="I10" i="16"/>
  <c r="N10" i="16"/>
  <c r="F22" i="16"/>
  <c r="Q22" i="16"/>
  <c r="H22" i="16"/>
  <c r="E22" i="16"/>
  <c r="I22" i="16"/>
  <c r="N22" i="16"/>
  <c r="K22" i="16"/>
  <c r="M22" i="16"/>
  <c r="P24" i="16"/>
  <c r="P16" i="16"/>
  <c r="P13" i="16"/>
  <c r="M13" i="16"/>
  <c r="R13" i="16"/>
  <c r="J13" i="16"/>
  <c r="D13" i="16"/>
  <c r="I13" i="16"/>
  <c r="K13" i="16"/>
  <c r="P25" i="16"/>
  <c r="E19" i="17"/>
  <c r="F19" i="17"/>
  <c r="H19" i="17"/>
  <c r="M20" i="16"/>
  <c r="K20" i="16"/>
  <c r="H20" i="16"/>
  <c r="F20" i="16"/>
  <c r="E20" i="16"/>
  <c r="J20" i="16"/>
  <c r="G20" i="16"/>
  <c r="P14" i="16"/>
  <c r="D14" i="16"/>
  <c r="H14" i="16"/>
  <c r="O14" i="16"/>
  <c r="Q14" i="16"/>
  <c r="M14" i="16"/>
  <c r="I14" i="16"/>
  <c r="F14" i="16"/>
  <c r="K14" i="16"/>
  <c r="N23" i="16"/>
  <c r="K23" i="16"/>
  <c r="H23" i="16"/>
  <c r="G23" i="16"/>
  <c r="H17" i="17"/>
  <c r="F18" i="17"/>
  <c r="G20" i="17"/>
  <c r="F22" i="17"/>
  <c r="E18" i="17"/>
  <c r="H18" i="17"/>
  <c r="E22" i="17"/>
  <c r="L22" i="16"/>
  <c r="G14" i="17"/>
  <c r="D21" i="17"/>
  <c r="R18" i="6"/>
  <c r="R11" i="6"/>
  <c r="L11" i="16"/>
  <c r="D22" i="17"/>
  <c r="D20" i="8"/>
  <c r="J23" i="16"/>
  <c r="M23" i="16"/>
  <c r="P23" i="16"/>
  <c r="D9" i="17"/>
  <c r="D14" i="17"/>
  <c r="E14" i="17"/>
  <c r="G23" i="17"/>
  <c r="M18" i="16"/>
  <c r="J18" i="16"/>
  <c r="O18" i="16"/>
  <c r="R18" i="16"/>
  <c r="N18" i="16"/>
  <c r="D18" i="16"/>
  <c r="Q18" i="16"/>
  <c r="P18" i="16"/>
  <c r="I18" i="16"/>
  <c r="F18" i="16"/>
  <c r="H18" i="16"/>
  <c r="K18" i="16"/>
  <c r="E18" i="16"/>
  <c r="G18" i="16"/>
  <c r="L18" i="16"/>
  <c r="D24" i="17"/>
  <c r="F24" i="17"/>
  <c r="G24" i="17"/>
  <c r="H24" i="17"/>
  <c r="F25" i="16"/>
  <c r="D25" i="16"/>
  <c r="H25" i="16"/>
  <c r="N25" i="16"/>
  <c r="Q25" i="16"/>
  <c r="R25" i="16"/>
  <c r="J25" i="16"/>
  <c r="G25" i="16"/>
  <c r="L25" i="16"/>
  <c r="M25" i="16"/>
  <c r="K25" i="16"/>
  <c r="I25" i="16"/>
  <c r="G11" i="16"/>
  <c r="H11" i="16"/>
  <c r="Q11" i="16"/>
  <c r="I11" i="16"/>
  <c r="O11" i="16"/>
  <c r="E11" i="16"/>
  <c r="K11" i="16"/>
  <c r="M11" i="16"/>
  <c r="R11" i="16"/>
  <c r="N11" i="16"/>
  <c r="F11" i="16"/>
  <c r="J11" i="16"/>
  <c r="P11" i="16"/>
  <c r="D11" i="16"/>
</calcChain>
</file>

<file path=xl/sharedStrings.xml><?xml version="1.0" encoding="utf-8"?>
<sst xmlns="http://schemas.openxmlformats.org/spreadsheetml/2006/main" count="577" uniqueCount="141">
  <si>
    <t>Taxis</t>
  </si>
  <si>
    <t>Total</t>
  </si>
  <si>
    <t>Belo Horizonte</t>
  </si>
  <si>
    <t>Bogotá</t>
  </si>
  <si>
    <t>Buenos Aires</t>
  </si>
  <si>
    <t>Caracas</t>
  </si>
  <si>
    <t>Ciudad de México</t>
  </si>
  <si>
    <t>Curitiba</t>
  </si>
  <si>
    <t>Guadalajara</t>
  </si>
  <si>
    <t>León</t>
  </si>
  <si>
    <t>Lima</t>
  </si>
  <si>
    <t>Montevideo</t>
  </si>
  <si>
    <t>Porto Alegre</t>
  </si>
  <si>
    <t>Río de Janeiro</t>
  </si>
  <si>
    <t>San José</t>
  </si>
  <si>
    <t>Santiago</t>
  </si>
  <si>
    <t>São Paulo</t>
  </si>
  <si>
    <t>Rieles</t>
  </si>
  <si>
    <t>60 a 101</t>
  </si>
  <si>
    <t>137 a 300</t>
  </si>
  <si>
    <t>98 a 447</t>
  </si>
  <si>
    <t>189 a 270</t>
  </si>
  <si>
    <t>122 a 160</t>
  </si>
  <si>
    <t>55 a 100</t>
  </si>
  <si>
    <t>25 a 49</t>
  </si>
  <si>
    <t>12 a 20</t>
  </si>
  <si>
    <t>4 a 5</t>
  </si>
  <si>
    <t>Vehículo</t>
  </si>
  <si>
    <t>Jeeps</t>
  </si>
  <si>
    <t>Taxis colectivo</t>
  </si>
  <si>
    <t xml:space="preserve">Total </t>
  </si>
  <si>
    <t>Neumáticos</t>
  </si>
  <si>
    <t>Barcos</t>
  </si>
  <si>
    <t>Moto-taxis</t>
  </si>
  <si>
    <t>Área metropolitana</t>
  </si>
  <si>
    <t>Flota</t>
  </si>
  <si>
    <t>% sobre el total</t>
  </si>
  <si>
    <t>1- Multiplicación de la flota por el numero de espacios (sentados y de pie) de cada clase de vehículo.</t>
  </si>
  <si>
    <t>2- Multiplicación del numero de espacios (sentados y de pie) por los recorridos.</t>
  </si>
  <si>
    <t>s/d</t>
  </si>
  <si>
    <t>Promedio</t>
  </si>
  <si>
    <t>Subtotal</t>
  </si>
  <si>
    <t>País</t>
  </si>
  <si>
    <t>Brasil</t>
  </si>
  <si>
    <t>Colombia</t>
  </si>
  <si>
    <t>Argentina</t>
  </si>
  <si>
    <t>Venezuela</t>
  </si>
  <si>
    <t>México</t>
  </si>
  <si>
    <t>Perú</t>
  </si>
  <si>
    <t>Uruguay</t>
  </si>
  <si>
    <t>Chile</t>
  </si>
  <si>
    <t>Espacios disponibles</t>
  </si>
  <si>
    <t>Espacios disponibles-km</t>
  </si>
  <si>
    <t>Costa Rica</t>
  </si>
  <si>
    <t>Tipo de vehículo</t>
  </si>
  <si>
    <t>Espacios disponibles/mil habitantes</t>
  </si>
  <si>
    <t>Millones de espacios disponibles-km/día</t>
  </si>
  <si>
    <t>Espacios disponibles-km/habitante</t>
  </si>
  <si>
    <t>FLOTA</t>
  </si>
  <si>
    <t>Título</t>
  </si>
  <si>
    <t>G1</t>
  </si>
  <si>
    <t>G2</t>
  </si>
  <si>
    <t>G3</t>
  </si>
  <si>
    <t>G4</t>
  </si>
  <si>
    <t>Automóviles</t>
  </si>
  <si>
    <t>Motos</t>
  </si>
  <si>
    <t>Combies/Vans</t>
  </si>
  <si>
    <t>Microbuses</t>
  </si>
  <si>
    <t>Minibuses</t>
  </si>
  <si>
    <t>Buses estándar</t>
  </si>
  <si>
    <t>Buses articulados</t>
  </si>
  <si>
    <t>Buses biarticulados</t>
  </si>
  <si>
    <t>Trenes</t>
  </si>
  <si>
    <t>Metros</t>
  </si>
  <si>
    <t>Tranvías</t>
  </si>
  <si>
    <t>Buses bi-articulados</t>
  </si>
  <si>
    <t>Automóviles/habitantes</t>
  </si>
  <si>
    <t>Motos/habitantes</t>
  </si>
  <si>
    <t>Volver al índice</t>
  </si>
  <si>
    <t>Capacidad típica</t>
  </si>
  <si>
    <t>Combis/Vans</t>
  </si>
  <si>
    <t>VARIABLE</t>
  </si>
  <si>
    <t>CUADROS</t>
  </si>
  <si>
    <t>Pestaña</t>
  </si>
  <si>
    <t>GRÁFICOS</t>
  </si>
  <si>
    <t>Cuadro Nº 1.a.: Flota disponible de vehículos para transporte individual. Año 2007</t>
  </si>
  <si>
    <t>Cuadro Nº 1. b.: Flota por tipo de vehículo para cada área metropolitana - Transporte Individual. En % sobre el total. Año 2007</t>
  </si>
  <si>
    <t>Cuadro Nº 2.a.: Flota disponible de vehículos para transporte colectivo. Año 2007</t>
  </si>
  <si>
    <t>Cuadro Nº 2.b.: Flota por tipo de vehículo para cada área metropolitana - Transporte Colectivo. En % sobre el total. Año 2007</t>
  </si>
  <si>
    <t>Cuadro Nº 3: Capacidad típica de los vehículos de transporte colectivo. En pasajeros. Año 2007</t>
  </si>
  <si>
    <t>Cuadro Nº 4.a.: Oferta de espacios disponibles por tipo de vehículo de transporte colectivo. Año 2007</t>
  </si>
  <si>
    <t>Cuadro Nº 4.b.:  Oferta de espacios disponibles por tipo de vehículo de transporte colectivo. Año 2007</t>
  </si>
  <si>
    <t>Cuadro Nº 5: Edad promedio de vehículos de transporte colectivo. En años. Año 2007</t>
  </si>
  <si>
    <t>Cuadro Nº 6: Edad promedio de los vehículos de transporte individual. En años. Año 2007</t>
  </si>
  <si>
    <t>Gráfico Nº 1: Oferta de espacios disponibles por tipo de vehículos de transporte colectivo.Total áreas metropolitanas. Año 2007</t>
  </si>
  <si>
    <t>Gráfico Nº 2: Oferta de espacios disponibles por habitante en los vehículos de transporte colectivo. Año 2007</t>
  </si>
  <si>
    <t>Grafico Nº 3: Oferta de espacios disponibles-km en el transporte colectivo. Año 2007</t>
  </si>
  <si>
    <t>Gráfico Nº 4: Oferta de espacios disponibles-km por habitante. Año 2007</t>
  </si>
  <si>
    <t>1.a</t>
  </si>
  <si>
    <t>1.b</t>
  </si>
  <si>
    <t>2.a</t>
  </si>
  <si>
    <t>2.b</t>
  </si>
  <si>
    <t>4.a</t>
  </si>
  <si>
    <t>4.b</t>
  </si>
  <si>
    <t>* Existe el servicio de ciclotaxis en Bogotá y de mototaxis en Caracas, entre otros, pero su cantidad es desconocida.</t>
  </si>
  <si>
    <r>
      <rPr>
        <b/>
        <sz val="10"/>
        <color indexed="8"/>
        <rFont val="Roboto Regular"/>
      </rPr>
      <t xml:space="preserve">s/d: </t>
    </r>
    <r>
      <rPr>
        <sz val="10"/>
        <color indexed="8"/>
        <rFont val="Roboto Regular"/>
      </rPr>
      <t>sin datos.</t>
    </r>
  </si>
  <si>
    <r>
      <t>Caracas</t>
    </r>
    <r>
      <rPr>
        <sz val="12"/>
        <color indexed="57"/>
        <rFont val="Roboto Regular"/>
      </rPr>
      <t xml:space="preserve"> *</t>
    </r>
  </si>
  <si>
    <r>
      <t xml:space="preserve">Bogotá </t>
    </r>
    <r>
      <rPr>
        <sz val="12"/>
        <color indexed="57"/>
        <rFont val="Roboto Regular"/>
      </rPr>
      <t>*</t>
    </r>
  </si>
  <si>
    <r>
      <t xml:space="preserve">Caracas </t>
    </r>
    <r>
      <rPr>
        <sz val="12"/>
        <color indexed="57"/>
        <rFont val="Roboto Regular"/>
      </rPr>
      <t>*</t>
    </r>
  </si>
  <si>
    <r>
      <t xml:space="preserve">Cantidad </t>
    </r>
    <r>
      <rPr>
        <vertAlign val="superscript"/>
        <sz val="12"/>
        <color indexed="57"/>
        <rFont val="Roboto Regular"/>
      </rPr>
      <t>(2)</t>
    </r>
    <r>
      <rPr>
        <sz val="12"/>
        <color indexed="8"/>
        <rFont val="Roboto Regular"/>
      </rPr>
      <t xml:space="preserve"> (en millones de km)</t>
    </r>
  </si>
  <si>
    <r>
      <t xml:space="preserve">Cantidad </t>
    </r>
    <r>
      <rPr>
        <vertAlign val="superscript"/>
        <sz val="12"/>
        <color indexed="57"/>
        <rFont val="Roboto Regular"/>
      </rPr>
      <t>(1)</t>
    </r>
  </si>
  <si>
    <r>
      <rPr>
        <b/>
        <sz val="11"/>
        <color rgb="FF155E8F"/>
        <rFont val="Roboto Regular"/>
      </rPr>
      <t xml:space="preserve">Gráfico Nº 4: </t>
    </r>
    <r>
      <rPr>
        <sz val="11"/>
        <color indexed="8"/>
        <rFont val="Roboto Regular"/>
      </rPr>
      <t>Oferta de espacios disponibles-km por habitante.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</si>
  <si>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</si>
  <si>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></t>
    </r>
    <r>
      <rPr>
        <sz val="12"/>
        <color rgb="FF155E8F"/>
        <rFont val="Roboto Regular"/>
      </rPr>
      <t xml:space="preserve">  Atrás </t>
    </r>
  </si>
  <si>
    <r>
      <rPr>
        <b/>
        <sz val="11"/>
        <color rgb="FF155E8F"/>
        <rFont val="Roboto Regular"/>
      </rPr>
      <t xml:space="preserve">Grafico Nº 3: </t>
    </r>
    <r>
      <rPr>
        <sz val="11"/>
        <color indexed="8"/>
        <rFont val="Roboto Regular"/>
      </rPr>
      <t>Oferta de espacios disponibles-km en el transporte colectivo. Año 2007</t>
    </r>
  </si>
  <si>
    <r>
      <rPr>
        <b/>
        <sz val="10"/>
        <color rgb="FF155E8F"/>
        <rFont val="Roboto Regular"/>
      </rPr>
      <t>Fuente:</t>
    </r>
    <r>
      <rPr>
        <b/>
        <sz val="1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</si>
  <si>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</si>
  <si>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 xml:space="preserve">Gráfico Nº 2: </t>
    </r>
    <r>
      <rPr>
        <sz val="11"/>
        <color indexed="8"/>
        <rFont val="Roboto Regular"/>
      </rPr>
      <t xml:space="preserve">Oferta de espacios disponibles </t>
    </r>
    <r>
      <rPr>
        <u/>
        <sz val="11"/>
        <color rgb="FF155E8F"/>
        <rFont val="Roboto Regular"/>
      </rPr>
      <t>por mil habitantes</t>
    </r>
    <r>
      <rPr>
        <sz val="11"/>
        <color indexed="8"/>
        <rFont val="Roboto Regular"/>
      </rPr>
      <t xml:space="preserve"> en los vehículos de transporte colectivo. Año 2007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</si>
  <si>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</si>
  <si>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t xml:space="preserve">Siguiente   </t>
    </r>
    <r>
      <rPr>
        <sz val="12"/>
        <color rgb="FF155E8F"/>
        <rFont val="Wingdings"/>
      </rPr>
      <t></t>
    </r>
  </si>
  <si>
    <r>
      <rPr>
        <b/>
        <sz val="11"/>
        <color rgb="FF155E8F"/>
        <rFont val="Roboto Regular"/>
      </rPr>
      <t>Gráfico Nº 1: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Oferta de espacios disponibles por tipo de vehículos de transporte colectivo.Total áreas metropolitanas.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</si>
  <si>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</t>
    </r>
    <r>
      <rPr>
        <b/>
        <sz val="10"/>
        <rFont val="Roboto Regular"/>
      </rPr>
      <t>.</t>
    </r>
  </si>
  <si>
    <r>
      <rPr>
        <b/>
        <sz val="11"/>
        <color rgb="FF155E8F"/>
        <rFont val="Roboto Regular"/>
      </rPr>
      <t>Cuadro Nº 6: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Edad promedio de los vehículos de transporte individual. En años.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</si>
  <si>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</si>
  <si>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Cuadro Nº 5: </t>
    </r>
    <r>
      <rPr>
        <sz val="11"/>
        <color indexed="8"/>
        <rFont val="Roboto Regular"/>
      </rPr>
      <t>Edad promedio de vehículos de transporte colectivo. En años. Año 2007</t>
    </r>
  </si>
  <si>
    <r>
      <rPr>
        <sz val="12"/>
        <color rgb="FF155E8F"/>
        <rFont val="Wingdings"/>
      </rPr>
      <t xml:space="preserve"> </t>
    </r>
    <r>
      <rPr>
        <sz val="12"/>
        <color rgb="FF155E8F"/>
        <rFont val="Roboto Regular"/>
      </rPr>
      <t xml:space="preserve"> Atrás </t>
    </r>
  </si>
  <si>
    <r>
      <rPr>
        <b/>
        <sz val="10"/>
        <color rgb="FF155E8F"/>
        <rFont val="Roboto Regular"/>
      </rPr>
      <t>Fuente:</t>
    </r>
    <r>
      <rPr>
        <sz val="10"/>
        <rFont val="Roboto Regular"/>
      </rPr>
      <t xml:space="preserve"> Informe "Observatorio de Movilidad Urbana - CAF", 2009.</t>
    </r>
  </si>
  <si>
    <r>
      <rPr>
        <b/>
        <sz val="10"/>
        <color rgb="FF155E8F"/>
        <rFont val="Roboto Regular"/>
      </rPr>
      <t>Nota: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los casilleros coloreados muestran los que tienen servicios de transporte colectivo.</t>
    </r>
  </si>
  <si>
    <r>
      <rPr>
        <b/>
        <sz val="11"/>
        <color rgb="FF155E8F"/>
        <rFont val="Roboto Regular"/>
      </rPr>
      <t xml:space="preserve">Cuadro Nº 4.b.: 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Oferta de espacios disponibles por tipo de vehículo de transporte colectivo.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</si>
  <si>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3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</si>
  <si>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Cuadro Nº 4.a.: </t>
    </r>
    <r>
      <rPr>
        <sz val="11"/>
        <color indexed="8"/>
        <rFont val="Roboto Regular"/>
      </rPr>
      <t>Oferta de espacios disponibles por tipo de vehículo de transporte colectivo.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</si>
  <si>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30"/>
        <rFont val="Roboto Regular"/>
      </rPr>
      <t xml:space="preserve"> </t>
    </r>
    <r>
      <rPr>
        <sz val="10"/>
        <rFont val="Roboto Regular"/>
      </rPr>
      <t>Informe "Observatorio de Movilidad Urbana - CAF", 2009</t>
    </r>
    <r>
      <rPr>
        <b/>
        <sz val="10"/>
        <rFont val="Roboto Regular"/>
      </rPr>
      <t>.</t>
    </r>
  </si>
  <si>
    <r>
      <rPr>
        <b/>
        <sz val="11"/>
        <color rgb="FF155E8F"/>
        <rFont val="Roboto Regular"/>
      </rPr>
      <t xml:space="preserve">Cuadro Nº 3: </t>
    </r>
    <r>
      <rPr>
        <sz val="11"/>
        <color indexed="8"/>
        <rFont val="Roboto Regular"/>
      </rPr>
      <t>Capacidad típica de los vehículos de transporte colectivo. En pasajeros. Año 2007</t>
    </r>
  </si>
  <si>
    <r>
      <t xml:space="preserve">Siguiente   </t>
    </r>
    <r>
      <rPr>
        <sz val="12"/>
        <color rgb="FF155E8F"/>
        <rFont val="Wingdings"/>
      </rPr>
      <t>è</t>
    </r>
  </si>
  <si>
    <r>
      <rPr>
        <b/>
        <sz val="11"/>
        <color rgb="FF155E8F"/>
        <rFont val="Roboto Regular"/>
      </rPr>
      <t xml:space="preserve">Cuadro Nº 2.b.: </t>
    </r>
    <r>
      <rPr>
        <sz val="11"/>
        <color indexed="8"/>
        <rFont val="Roboto Regular"/>
      </rPr>
      <t>Flota por tipo de vehículo para cada área metropolitana - Transporte Colectivo. En % sobre el total.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</si>
  <si>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21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</si>
  <si>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>Cuadro Nº 2.a.: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Flota disponible de vehículos para transporte colectivo. Año 2007</t>
    </r>
  </si>
  <si>
    <r>
      <rPr>
        <b/>
        <sz val="11"/>
        <color rgb="FF155E8F"/>
        <rFont val="Roboto Regular"/>
      </rPr>
      <t xml:space="preserve">Cuadro Nº 1.b.: </t>
    </r>
    <r>
      <rPr>
        <sz val="11"/>
        <color indexed="8"/>
        <rFont val="Roboto Regular"/>
      </rPr>
      <t>Flota por tipo de vehículo para cada área metropolitana - Transporte Individual. En % sobre el total. Año 2007</t>
    </r>
  </si>
  <si>
    <r>
      <rPr>
        <b/>
        <sz val="11"/>
        <color rgb="FF155E8F"/>
        <rFont val="Roboto Regular"/>
      </rPr>
      <t>Cuadro Nº 1.a.: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Flota disponible de vehículos para transporte individual. Año 2007</t>
    </r>
  </si>
  <si>
    <r>
      <t xml:space="preserve">Siguiente  </t>
    </r>
    <r>
      <rPr>
        <sz val="12"/>
        <color rgb="FF155E8F"/>
        <rFont val="Wingdings"/>
      </rPr>
      <t xml:space="preserve"> è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</si>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</sst>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#,##0.0"/>
    <numFmt numFmtId="168" formatCode="0.0%"/>
  </numFmts>
  <fonts count="6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1"/>
      <color indexed="8"/>
      <name val="Roboto Regular"/>
    </font>
    <font>
      <sz val="11"/>
      <color indexed="8"/>
      <name val="Roboto Regular"/>
    </font>
    <font>
      <b/>
      <sz val="10"/>
      <color indexed="8"/>
      <name val="Roboto Regular"/>
    </font>
    <font>
      <b/>
      <sz val="9"/>
      <name val="Roboto Regular"/>
    </font>
    <font>
      <sz val="9"/>
      <name val="Roboto Regular"/>
    </font>
    <font>
      <sz val="12"/>
      <color indexed="8"/>
      <name val="Roboto Regular"/>
    </font>
    <font>
      <b/>
      <sz val="10"/>
      <name val="Roboto Regular"/>
    </font>
    <font>
      <sz val="10"/>
      <name val="Roboto Regular"/>
    </font>
    <font>
      <b/>
      <sz val="10"/>
      <color indexed="21"/>
      <name val="Roboto Regular"/>
    </font>
    <font>
      <b/>
      <sz val="12"/>
      <color indexed="8"/>
      <name val="Roboto Regular"/>
    </font>
    <font>
      <sz val="10"/>
      <color indexed="8"/>
      <name val="Roboto Regular"/>
    </font>
    <font>
      <sz val="12"/>
      <color indexed="8"/>
      <name val="Roboto Regular"/>
    </font>
    <font>
      <sz val="11"/>
      <name val="Roboto Regular"/>
    </font>
    <font>
      <b/>
      <sz val="12"/>
      <name val="Roboto Regular"/>
    </font>
    <font>
      <sz val="12"/>
      <name val="Roboto Regular"/>
    </font>
    <font>
      <b/>
      <sz val="11"/>
      <name val="Roboto Regular"/>
    </font>
    <font>
      <sz val="8"/>
      <name val="Roboto Regular"/>
    </font>
    <font>
      <sz val="12"/>
      <color indexed="57"/>
      <name val="Roboto Regular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30"/>
      <name val="Roboto Regular"/>
    </font>
    <font>
      <b/>
      <sz val="10"/>
      <color indexed="30"/>
      <name val="Roboto Regular"/>
    </font>
    <font>
      <vertAlign val="superscript"/>
      <sz val="12"/>
      <color indexed="57"/>
      <name val="Roboto Regular"/>
    </font>
    <font>
      <u/>
      <sz val="11"/>
      <color theme="10"/>
      <name val="Calibri"/>
      <family val="2"/>
    </font>
    <font>
      <sz val="12"/>
      <color rgb="FF155E89"/>
      <name val="Roboto Regular"/>
    </font>
    <font>
      <sz val="24"/>
      <color rgb="FF155E8F"/>
      <name val="Arial"/>
    </font>
    <font>
      <sz val="10"/>
      <color theme="1"/>
      <name val="Arial"/>
      <family val="2"/>
    </font>
    <font>
      <sz val="11"/>
      <color theme="1"/>
      <name val="Roboto Regular"/>
    </font>
    <font>
      <sz val="10"/>
      <color theme="1"/>
      <name val="Roboto Regular"/>
    </font>
    <font>
      <u/>
      <sz val="10"/>
      <color theme="10"/>
      <name val="Roboto Regular"/>
    </font>
    <font>
      <sz val="28"/>
      <color rgb="FF155E89"/>
      <name val="Roboto Regular"/>
    </font>
    <font>
      <sz val="9"/>
      <color theme="1"/>
      <name val="Roboto Regular"/>
    </font>
    <font>
      <b/>
      <sz val="12"/>
      <color theme="1"/>
      <name val="Roboto Regular"/>
    </font>
    <font>
      <sz val="12"/>
      <color theme="1"/>
      <name val="Roboto Regular"/>
    </font>
    <font>
      <u/>
      <sz val="11"/>
      <color theme="10"/>
      <name val="Roboto Regular"/>
    </font>
    <font>
      <sz val="12"/>
      <color theme="1" tint="4.9989318521683403E-2"/>
      <name val="Roboto Regular"/>
    </font>
    <font>
      <sz val="14"/>
      <color rgb="FF155E8F"/>
      <name val="Roboto Regular"/>
    </font>
    <font>
      <sz val="16"/>
      <color rgb="FF155E8F"/>
      <name val="Roboto Regular"/>
    </font>
    <font>
      <sz val="16"/>
      <color theme="0"/>
      <name val="Roboto Regular"/>
    </font>
    <font>
      <b/>
      <sz val="12"/>
      <color rgb="FF155E89"/>
      <name val="Roboto Regular"/>
    </font>
    <font>
      <u/>
      <sz val="12"/>
      <color rgb="FF0000D4"/>
      <name val="Roboto Regular"/>
    </font>
    <font>
      <sz val="14"/>
      <color rgb="FF155E89"/>
      <name val="Roboto Regular"/>
    </font>
    <font>
      <sz val="10"/>
      <color theme="0"/>
      <name val="Roboto Regular"/>
    </font>
    <font>
      <b/>
      <sz val="11"/>
      <color rgb="FF155E8F"/>
      <name val="Roboto Regular"/>
    </font>
    <font>
      <b/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  <font>
      <sz val="10"/>
      <color rgb="FF155E8F"/>
      <name val="Roboto Regular"/>
    </font>
    <font>
      <sz val="11"/>
      <color rgb="FF155E8F"/>
      <name val="Roboto Regular"/>
    </font>
    <font>
      <u/>
      <sz val="11"/>
      <color rgb="FF155E8F"/>
      <name val="Roboto Regular"/>
    </font>
    <font>
      <sz val="11"/>
      <color rgb="FF155E8F"/>
      <name val="Calibri"/>
      <family val="2"/>
      <scheme val="minor"/>
    </font>
    <font>
      <u/>
      <sz val="11"/>
      <color rgb="FF155E8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E5E5E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155E89"/>
        <bgColor indexed="64"/>
      </patternFill>
    </fill>
    <fill>
      <patternFill patternType="solid">
        <fgColor rgb="FFF6F5ED"/>
        <bgColor indexed="64"/>
      </patternFill>
    </fill>
  </fills>
  <borders count="5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7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5" fillId="2" borderId="0">
      <alignment horizontal="left" vertical="center" indent="2"/>
    </xf>
    <xf numFmtId="0" fontId="36" fillId="3" borderId="0" applyBorder="0" applyAlignment="0" applyProtection="0">
      <alignment horizontal="center"/>
    </xf>
  </cellStyleXfs>
  <cellXfs count="221"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7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7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7" fillId="0" borderId="0" xfId="0" applyFont="1" applyBorder="1"/>
    <xf numFmtId="0" fontId="10" fillId="0" borderId="0" xfId="2" applyFont="1" applyFill="1" applyBorder="1" applyAlignment="1" applyProtection="1">
      <alignment vertical="center" wrapText="1"/>
    </xf>
    <xf numFmtId="0" fontId="3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/>
    <xf numFmtId="0" fontId="38" fillId="0" borderId="0" xfId="0" applyFont="1"/>
    <xf numFmtId="0" fontId="39" fillId="0" borderId="0" xfId="0" applyFont="1"/>
    <xf numFmtId="0" fontId="39" fillId="0" borderId="0" xfId="0" applyFont="1" applyFill="1" applyBorder="1"/>
    <xf numFmtId="0" fontId="13" fillId="0" borderId="0" xfId="0" applyFont="1"/>
    <xf numFmtId="0" fontId="14" fillId="0" borderId="0" xfId="0" applyFont="1" applyAlignment="1">
      <alignment vertical="center"/>
    </xf>
    <xf numFmtId="0" fontId="40" fillId="0" borderId="0" xfId="1" applyFont="1" applyAlignment="1" applyProtection="1"/>
    <xf numFmtId="0" fontId="35" fillId="0" borderId="1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42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3" fontId="22" fillId="0" borderId="1" xfId="0" applyNumberFormat="1" applyFont="1" applyFill="1" applyBorder="1" applyAlignment="1">
      <alignment horizontal="right" vertical="center" wrapText="1"/>
    </xf>
    <xf numFmtId="0" fontId="23" fillId="0" borderId="0" xfId="0" applyFont="1"/>
    <xf numFmtId="0" fontId="3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40" fillId="0" borderId="0" xfId="1" applyFont="1" applyFill="1" applyBorder="1" applyAlignment="1" applyProtection="1"/>
    <xf numFmtId="167" fontId="44" fillId="0" borderId="1" xfId="0" applyNumberFormat="1" applyFont="1" applyFill="1" applyBorder="1" applyAlignment="1">
      <alignment horizontal="right" vertical="center"/>
    </xf>
    <xf numFmtId="0" fontId="44" fillId="0" borderId="1" xfId="0" applyFont="1" applyFill="1" applyBorder="1" applyAlignment="1">
      <alignment horizontal="right" vertical="center"/>
    </xf>
    <xf numFmtId="3" fontId="23" fillId="0" borderId="0" xfId="10" applyNumberFormat="1" applyFont="1" applyAlignment="1">
      <alignment vertical="center"/>
    </xf>
    <xf numFmtId="3" fontId="17" fillId="0" borderId="0" xfId="10" applyNumberFormat="1" applyFont="1" applyFill="1" applyBorder="1" applyAlignment="1">
      <alignment vertical="center"/>
    </xf>
    <xf numFmtId="3" fontId="18" fillId="0" borderId="0" xfId="10" applyNumberFormat="1" applyFont="1" applyFill="1" applyBorder="1" applyAlignment="1">
      <alignment vertical="center"/>
    </xf>
    <xf numFmtId="0" fontId="18" fillId="0" borderId="0" xfId="10" applyFont="1" applyFill="1" applyBorder="1" applyAlignment="1">
      <alignment vertical="center"/>
    </xf>
    <xf numFmtId="3" fontId="18" fillId="0" borderId="0" xfId="10" applyNumberFormat="1" applyFont="1" applyAlignment="1">
      <alignment vertical="center"/>
    </xf>
    <xf numFmtId="3" fontId="17" fillId="0" borderId="0" xfId="10" applyNumberFormat="1" applyFont="1" applyFill="1" applyBorder="1" applyAlignment="1">
      <alignment horizontal="center" vertical="center" wrapText="1"/>
    </xf>
    <xf numFmtId="3" fontId="17" fillId="0" borderId="0" xfId="10" applyNumberFormat="1" applyFont="1" applyFill="1" applyBorder="1" applyAlignment="1">
      <alignment horizontal="center" vertical="center"/>
    </xf>
    <xf numFmtId="3" fontId="18" fillId="0" borderId="0" xfId="10" applyNumberFormat="1" applyFont="1" applyAlignment="1">
      <alignment vertical="center" wrapText="1"/>
    </xf>
    <xf numFmtId="3" fontId="18" fillId="0" borderId="0" xfId="10" applyNumberFormat="1" applyFont="1" applyFill="1" applyBorder="1" applyAlignment="1">
      <alignment vertical="center" wrapText="1"/>
    </xf>
    <xf numFmtId="3" fontId="23" fillId="0" borderId="0" xfId="10" applyNumberFormat="1" applyFont="1" applyAlignment="1">
      <alignment vertical="center" wrapText="1"/>
    </xf>
    <xf numFmtId="3" fontId="18" fillId="0" borderId="0" xfId="10" applyNumberFormat="1" applyFont="1" applyAlignment="1">
      <alignment vertical="top" wrapText="1"/>
    </xf>
    <xf numFmtId="0" fontId="18" fillId="0" borderId="0" xfId="10" applyFont="1" applyFill="1" applyBorder="1"/>
    <xf numFmtId="0" fontId="18" fillId="0" borderId="0" xfId="10" applyFont="1" applyFill="1" applyBorder="1" applyAlignment="1"/>
    <xf numFmtId="3" fontId="18" fillId="0" borderId="0" xfId="10" applyNumberFormat="1" applyFont="1" applyFill="1" applyBorder="1" applyAlignment="1">
      <alignment vertical="top" wrapText="1"/>
    </xf>
    <xf numFmtId="3" fontId="23" fillId="0" borderId="0" xfId="10" applyNumberFormat="1" applyFont="1" applyAlignment="1">
      <alignment vertical="top" wrapText="1"/>
    </xf>
    <xf numFmtId="0" fontId="17" fillId="0" borderId="0" xfId="0" applyFont="1" applyFill="1" applyBorder="1" applyAlignment="1">
      <alignment vertical="center"/>
    </xf>
    <xf numFmtId="3" fontId="18" fillId="0" borderId="0" xfId="10" applyNumberFormat="1" applyFont="1" applyFill="1" applyBorder="1"/>
    <xf numFmtId="3" fontId="23" fillId="0" borderId="0" xfId="10" applyNumberFormat="1" applyFont="1"/>
    <xf numFmtId="3" fontId="18" fillId="0" borderId="0" xfId="10" applyNumberFormat="1" applyFont="1"/>
    <xf numFmtId="0" fontId="18" fillId="0" borderId="0" xfId="10" applyFont="1"/>
    <xf numFmtId="0" fontId="23" fillId="0" borderId="0" xfId="10" applyFont="1"/>
    <xf numFmtId="3" fontId="25" fillId="0" borderId="0" xfId="10" applyNumberFormat="1" applyFont="1" applyFill="1" applyBorder="1" applyAlignment="1">
      <alignment vertical="center"/>
    </xf>
    <xf numFmtId="3" fontId="18" fillId="0" borderId="0" xfId="10" applyNumberFormat="1" applyFont="1" applyAlignment="1">
      <alignment horizontal="center" vertical="center"/>
    </xf>
    <xf numFmtId="0" fontId="25" fillId="0" borderId="0" xfId="10" applyFont="1" applyFill="1" applyBorder="1" applyAlignment="1">
      <alignment horizontal="center" vertical="center"/>
    </xf>
    <xf numFmtId="3" fontId="23" fillId="0" borderId="0" xfId="10" applyNumberFormat="1" applyFont="1" applyAlignment="1">
      <alignment horizontal="center" vertical="center"/>
    </xf>
    <xf numFmtId="3" fontId="35" fillId="0" borderId="1" xfId="10" applyNumberFormat="1" applyFont="1" applyFill="1" applyBorder="1" applyAlignment="1">
      <alignment horizontal="left" vertical="center" wrapText="1" indent="1"/>
    </xf>
    <xf numFmtId="3" fontId="25" fillId="0" borderId="1" xfId="10" applyNumberFormat="1" applyFont="1" applyFill="1" applyBorder="1" applyAlignment="1">
      <alignment horizontal="right" vertical="center"/>
    </xf>
    <xf numFmtId="3" fontId="24" fillId="0" borderId="1" xfId="1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5" fillId="0" borderId="0" xfId="0" applyFont="1"/>
    <xf numFmtId="0" fontId="18" fillId="0" borderId="0" xfId="0" applyFont="1"/>
    <xf numFmtId="3" fontId="25" fillId="0" borderId="1" xfId="0" applyNumberFormat="1" applyFont="1" applyFill="1" applyBorder="1" applyAlignment="1">
      <alignment vertical="center"/>
    </xf>
    <xf numFmtId="168" fontId="25" fillId="0" borderId="1" xfId="11" applyNumberFormat="1" applyFont="1" applyFill="1" applyBorder="1" applyAlignment="1">
      <alignment vertical="center"/>
    </xf>
    <xf numFmtId="168" fontId="25" fillId="0" borderId="1" xfId="11" applyNumberFormat="1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horizontal="left" vertical="center" indent="1"/>
    </xf>
    <xf numFmtId="1" fontId="35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/>
    </xf>
    <xf numFmtId="0" fontId="18" fillId="0" borderId="0" xfId="10" applyFont="1" applyAlignment="1">
      <alignment vertical="center"/>
    </xf>
    <xf numFmtId="3" fontId="15" fillId="0" borderId="0" xfId="10" applyNumberFormat="1" applyFont="1"/>
    <xf numFmtId="9" fontId="25" fillId="0" borderId="1" xfId="14" applyFont="1" applyBorder="1" applyAlignment="1">
      <alignment horizontal="right" vertical="center"/>
    </xf>
    <xf numFmtId="9" fontId="24" fillId="0" borderId="1" xfId="14" applyFont="1" applyBorder="1" applyAlignment="1">
      <alignment horizontal="right" vertical="center"/>
    </xf>
    <xf numFmtId="3" fontId="35" fillId="0" borderId="1" xfId="10" applyNumberFormat="1" applyFont="1" applyBorder="1" applyAlignment="1">
      <alignment horizontal="left" vertical="center" wrapText="1" indent="1"/>
    </xf>
    <xf numFmtId="0" fontId="35" fillId="0" borderId="1" xfId="0" applyFont="1" applyBorder="1" applyAlignment="1">
      <alignment horizontal="left" vertical="center" wrapText="1" indent="1"/>
    </xf>
    <xf numFmtId="3" fontId="44" fillId="0" borderId="1" xfId="0" applyNumberFormat="1" applyFont="1" applyFill="1" applyBorder="1" applyAlignment="1">
      <alignment vertical="center"/>
    </xf>
    <xf numFmtId="3" fontId="20" fillId="0" borderId="1" xfId="0" applyNumberFormat="1" applyFont="1" applyFill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0" fontId="23" fillId="0" borderId="0" xfId="10" applyFont="1" applyAlignment="1">
      <alignment vertical="center"/>
    </xf>
    <xf numFmtId="0" fontId="26" fillId="0" borderId="0" xfId="0" applyFont="1" applyAlignment="1">
      <alignment vertical="center"/>
    </xf>
    <xf numFmtId="0" fontId="45" fillId="0" borderId="0" xfId="1" applyFont="1" applyAlignment="1" applyProtection="1"/>
    <xf numFmtId="9" fontId="22" fillId="0" borderId="1" xfId="14" applyFont="1" applyBorder="1" applyAlignment="1">
      <alignment horizontal="right" vertical="center"/>
    </xf>
    <xf numFmtId="9" fontId="20" fillId="0" borderId="1" xfId="14" applyFont="1" applyBorder="1" applyAlignment="1">
      <alignment horizontal="right" vertical="center"/>
    </xf>
    <xf numFmtId="2" fontId="25" fillId="0" borderId="1" xfId="0" applyNumberFormat="1" applyFont="1" applyFill="1" applyBorder="1" applyAlignment="1">
      <alignment vertical="center"/>
    </xf>
    <xf numFmtId="0" fontId="35" fillId="0" borderId="1" xfId="0" applyFont="1" applyFill="1" applyBorder="1" applyAlignment="1">
      <alignment horizontal="left" vertical="center" indent="1"/>
    </xf>
    <xf numFmtId="0" fontId="44" fillId="0" borderId="1" xfId="0" applyFont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left" vertical="center" indent="1"/>
    </xf>
    <xf numFmtId="3" fontId="25" fillId="5" borderId="1" xfId="0" applyNumberFormat="1" applyFont="1" applyFill="1" applyBorder="1" applyAlignment="1">
      <alignment vertical="center"/>
    </xf>
    <xf numFmtId="2" fontId="25" fillId="5" borderId="1" xfId="0" applyNumberFormat="1" applyFont="1" applyFill="1" applyBorder="1" applyAlignment="1">
      <alignment vertical="center"/>
    </xf>
    <xf numFmtId="3" fontId="25" fillId="5" borderId="1" xfId="0" applyNumberFormat="1" applyFont="1" applyFill="1" applyBorder="1" applyAlignment="1">
      <alignment horizontal="right" vertical="center"/>
    </xf>
    <xf numFmtId="3" fontId="35" fillId="5" borderId="1" xfId="10" applyNumberFormat="1" applyFont="1" applyFill="1" applyBorder="1" applyAlignment="1">
      <alignment horizontal="left" vertical="center" wrapText="1" indent="1"/>
    </xf>
    <xf numFmtId="0" fontId="35" fillId="5" borderId="1" xfId="0" applyFont="1" applyFill="1" applyBorder="1" applyAlignment="1">
      <alignment horizontal="left" vertical="center" wrapText="1" indent="1"/>
    </xf>
    <xf numFmtId="9" fontId="22" fillId="5" borderId="1" xfId="14" applyFont="1" applyFill="1" applyBorder="1" applyAlignment="1">
      <alignment horizontal="right" vertical="center"/>
    </xf>
    <xf numFmtId="9" fontId="20" fillId="5" borderId="1" xfId="14" applyFont="1" applyFill="1" applyBorder="1" applyAlignment="1">
      <alignment horizontal="right" vertical="center"/>
    </xf>
    <xf numFmtId="3" fontId="44" fillId="5" borderId="1" xfId="0" applyNumberFormat="1" applyFont="1" applyFill="1" applyBorder="1" applyAlignment="1">
      <alignment vertical="center"/>
    </xf>
    <xf numFmtId="3" fontId="20" fillId="5" borderId="1" xfId="0" applyNumberFormat="1" applyFont="1" applyFill="1" applyBorder="1" applyAlignment="1">
      <alignment vertical="center"/>
    </xf>
    <xf numFmtId="9" fontId="25" fillId="5" borderId="1" xfId="14" applyFont="1" applyFill="1" applyBorder="1" applyAlignment="1">
      <alignment horizontal="right" vertical="center"/>
    </xf>
    <xf numFmtId="9" fontId="24" fillId="5" borderId="1" xfId="14" applyFont="1" applyFill="1" applyBorder="1" applyAlignment="1">
      <alignment horizontal="right" vertical="center"/>
    </xf>
    <xf numFmtId="168" fontId="24" fillId="5" borderId="1" xfId="14" applyNumberFormat="1" applyFont="1" applyFill="1" applyBorder="1" applyAlignment="1">
      <alignment horizontal="right" vertical="center"/>
    </xf>
    <xf numFmtId="0" fontId="25" fillId="5" borderId="1" xfId="0" applyFont="1" applyFill="1" applyBorder="1" applyAlignment="1">
      <alignment horizontal="right" vertical="center"/>
    </xf>
    <xf numFmtId="168" fontId="25" fillId="5" borderId="1" xfId="11" applyNumberFormat="1" applyFont="1" applyFill="1" applyBorder="1" applyAlignment="1">
      <alignment vertical="center"/>
    </xf>
    <xf numFmtId="1" fontId="35" fillId="5" borderId="1" xfId="0" applyNumberFormat="1" applyFont="1" applyFill="1" applyBorder="1" applyAlignment="1">
      <alignment vertical="center" wrapText="1"/>
    </xf>
    <xf numFmtId="168" fontId="25" fillId="5" borderId="1" xfId="11" applyNumberFormat="1" applyFont="1" applyFill="1" applyBorder="1" applyAlignment="1">
      <alignment vertical="center" wrapText="1"/>
    </xf>
    <xf numFmtId="3" fontId="25" fillId="5" borderId="1" xfId="10" applyNumberFormat="1" applyFont="1" applyFill="1" applyBorder="1" applyAlignment="1">
      <alignment horizontal="right" vertical="center"/>
    </xf>
    <xf numFmtId="3" fontId="24" fillId="5" borderId="1" xfId="10" applyNumberFormat="1" applyFont="1" applyFill="1" applyBorder="1" applyAlignment="1">
      <alignment horizontal="right" vertical="center"/>
    </xf>
    <xf numFmtId="167" fontId="44" fillId="5" borderId="1" xfId="0" applyNumberFormat="1" applyFont="1" applyFill="1" applyBorder="1" applyAlignment="1">
      <alignment horizontal="right" vertical="center"/>
    </xf>
    <xf numFmtId="0" fontId="44" fillId="5" borderId="1" xfId="0" applyFont="1" applyFill="1" applyBorder="1" applyAlignment="1">
      <alignment horizontal="right" vertical="center"/>
    </xf>
    <xf numFmtId="3" fontId="22" fillId="5" borderId="1" xfId="0" applyNumberFormat="1" applyFont="1" applyFill="1" applyBorder="1" applyAlignment="1">
      <alignment horizontal="right" vertical="center" wrapText="1"/>
    </xf>
    <xf numFmtId="0" fontId="44" fillId="6" borderId="1" xfId="0" applyFont="1" applyFill="1" applyBorder="1" applyAlignment="1">
      <alignment horizontal="center" vertical="center" wrapText="1"/>
    </xf>
    <xf numFmtId="3" fontId="44" fillId="6" borderId="1" xfId="10" applyNumberFormat="1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/>
    </xf>
    <xf numFmtId="0" fontId="39" fillId="0" borderId="0" xfId="0" applyFont="1" applyFill="1"/>
    <xf numFmtId="0" fontId="13" fillId="0" borderId="0" xfId="0" applyFont="1" applyAlignment="1">
      <alignment vertical="center"/>
    </xf>
    <xf numFmtId="167" fontId="25" fillId="0" borderId="1" xfId="0" applyNumberFormat="1" applyFont="1" applyFill="1" applyBorder="1" applyAlignment="1">
      <alignment horizontal="right" vertical="center"/>
    </xf>
    <xf numFmtId="3" fontId="25" fillId="0" borderId="1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167" fontId="25" fillId="5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18" fillId="2" borderId="0" xfId="0" applyFont="1" applyFill="1" applyBorder="1"/>
    <xf numFmtId="0" fontId="47" fillId="2" borderId="0" xfId="16" applyFont="1" applyFill="1" applyBorder="1" applyAlignment="1">
      <alignment vertical="center" wrapText="1"/>
    </xf>
    <xf numFmtId="0" fontId="48" fillId="2" borderId="0" xfId="16" applyFont="1" applyFill="1" applyBorder="1" applyAlignment="1">
      <alignment vertical="center"/>
    </xf>
    <xf numFmtId="0" fontId="47" fillId="2" borderId="0" xfId="16" applyFont="1" applyFill="1" applyBorder="1" applyAlignment="1">
      <alignment horizontal="right" vertical="center" wrapText="1"/>
    </xf>
    <xf numFmtId="0" fontId="3" fillId="0" borderId="0" xfId="0" applyFont="1"/>
    <xf numFmtId="0" fontId="4" fillId="0" borderId="0" xfId="0" applyFont="1" applyFill="1" applyBorder="1"/>
    <xf numFmtId="0" fontId="20" fillId="7" borderId="1" xfId="0" applyFont="1" applyFill="1" applyBorder="1" applyAlignment="1">
      <alignment horizontal="left" vertical="center" wrapText="1" indent="1"/>
    </xf>
    <xf numFmtId="3" fontId="44" fillId="0" borderId="1" xfId="0" applyNumberFormat="1" applyFont="1" applyFill="1" applyBorder="1" applyAlignment="1">
      <alignment vertical="center" wrapText="1"/>
    </xf>
    <xf numFmtId="3" fontId="44" fillId="5" borderId="1" xfId="0" applyNumberFormat="1" applyFont="1" applyFill="1" applyBorder="1" applyAlignment="1">
      <alignment vertical="center" wrapText="1"/>
    </xf>
    <xf numFmtId="3" fontId="43" fillId="7" borderId="1" xfId="0" applyNumberFormat="1" applyFont="1" applyFill="1" applyBorder="1" applyAlignment="1">
      <alignment vertical="center" wrapText="1"/>
    </xf>
    <xf numFmtId="0" fontId="49" fillId="2" borderId="0" xfId="2" applyFont="1" applyFill="1" applyBorder="1" applyAlignment="1" applyProtection="1">
      <alignment vertical="center"/>
    </xf>
    <xf numFmtId="3" fontId="24" fillId="7" borderId="1" xfId="0" applyNumberFormat="1" applyFont="1" applyFill="1" applyBorder="1" applyAlignment="1">
      <alignment vertical="center"/>
    </xf>
    <xf numFmtId="2" fontId="24" fillId="7" borderId="1" xfId="0" applyNumberFormat="1" applyFont="1" applyFill="1" applyBorder="1" applyAlignment="1">
      <alignment vertical="center"/>
    </xf>
    <xf numFmtId="9" fontId="20" fillId="7" borderId="1" xfId="14" applyFont="1" applyFill="1" applyBorder="1" applyAlignment="1">
      <alignment horizontal="right" vertical="center"/>
    </xf>
    <xf numFmtId="3" fontId="20" fillId="7" borderId="1" xfId="0" applyNumberFormat="1" applyFont="1" applyFill="1" applyBorder="1" applyAlignment="1">
      <alignment vertical="center"/>
    </xf>
    <xf numFmtId="9" fontId="24" fillId="7" borderId="1" xfId="14" applyFont="1" applyFill="1" applyBorder="1" applyAlignment="1">
      <alignment horizontal="right" vertical="center"/>
    </xf>
    <xf numFmtId="0" fontId="43" fillId="7" borderId="1" xfId="0" applyFont="1" applyFill="1" applyBorder="1" applyAlignment="1">
      <alignment horizontal="left" vertical="center" indent="1"/>
    </xf>
    <xf numFmtId="3" fontId="43" fillId="7" borderId="1" xfId="0" applyNumberFormat="1" applyFont="1" applyFill="1" applyBorder="1" applyAlignment="1">
      <alignment vertical="center"/>
    </xf>
    <xf numFmtId="168" fontId="43" fillId="7" borderId="1" xfId="11" applyNumberFormat="1" applyFont="1" applyFill="1" applyBorder="1" applyAlignment="1">
      <alignment vertical="center"/>
    </xf>
    <xf numFmtId="168" fontId="43" fillId="7" borderId="1" xfId="11" applyNumberFormat="1" applyFont="1" applyFill="1" applyBorder="1" applyAlignment="1">
      <alignment vertical="center" wrapText="1"/>
    </xf>
    <xf numFmtId="3" fontId="24" fillId="7" borderId="1" xfId="10" applyNumberFormat="1" applyFont="1" applyFill="1" applyBorder="1" applyAlignment="1">
      <alignment horizontal="right" vertical="center"/>
    </xf>
    <xf numFmtId="167" fontId="24" fillId="7" borderId="1" xfId="0" applyNumberFormat="1" applyFont="1" applyFill="1" applyBorder="1" applyAlignment="1">
      <alignment horizontal="right" vertical="center"/>
    </xf>
    <xf numFmtId="0" fontId="50" fillId="7" borderId="1" xfId="0" applyFont="1" applyFill="1" applyBorder="1" applyAlignment="1">
      <alignment horizontal="left" vertical="center" wrapText="1" indent="1"/>
    </xf>
    <xf numFmtId="3" fontId="20" fillId="7" borderId="1" xfId="0" applyNumberFormat="1" applyFont="1" applyFill="1" applyBorder="1" applyAlignment="1">
      <alignment horizontal="right" vertical="center" wrapText="1"/>
    </xf>
    <xf numFmtId="0" fontId="29" fillId="0" borderId="0" xfId="0" applyFont="1" applyFill="1" applyAlignment="1"/>
    <xf numFmtId="0" fontId="30" fillId="0" borderId="0" xfId="0" applyFont="1" applyAlignment="1"/>
    <xf numFmtId="0" fontId="11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indent="1"/>
    </xf>
    <xf numFmtId="0" fontId="41" fillId="0" borderId="0" xfId="0" applyFont="1" applyAlignment="1">
      <alignment horizontal="left" vertical="center" indent="1"/>
    </xf>
    <xf numFmtId="0" fontId="56" fillId="2" borderId="0" xfId="15" applyFont="1">
      <alignment horizontal="left" vertical="center" indent="2"/>
    </xf>
    <xf numFmtId="0" fontId="58" fillId="2" borderId="0" xfId="0" applyFont="1" applyFill="1"/>
    <xf numFmtId="0" fontId="59" fillId="0" borderId="0" xfId="0" applyFont="1"/>
    <xf numFmtId="0" fontId="56" fillId="2" borderId="0" xfId="15" applyFont="1" applyAlignment="1">
      <alignment horizontal="left" vertical="center" indent="11"/>
    </xf>
    <xf numFmtId="0" fontId="41" fillId="0" borderId="0" xfId="0" applyFont="1" applyAlignment="1">
      <alignment horizontal="left" indent="1"/>
    </xf>
    <xf numFmtId="0" fontId="58" fillId="0" borderId="0" xfId="0" applyFont="1"/>
    <xf numFmtId="0" fontId="56" fillId="2" borderId="0" xfId="15" applyFont="1" applyAlignment="1">
      <alignment horizontal="left" vertical="center" indent="14"/>
    </xf>
    <xf numFmtId="0" fontId="43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56" fillId="2" borderId="0" xfId="15" applyFont="1" applyAlignment="1">
      <alignment horizontal="left" vertical="center" indent="12"/>
    </xf>
    <xf numFmtId="0" fontId="24" fillId="0" borderId="0" xfId="0" applyFont="1" applyFill="1" applyAlignment="1">
      <alignment horizontal="left" indent="1"/>
    </xf>
    <xf numFmtId="0" fontId="56" fillId="2" borderId="0" xfId="15" applyFont="1" applyAlignment="1">
      <alignment horizontal="left" vertical="center" indent="3"/>
    </xf>
    <xf numFmtId="0" fontId="56" fillId="2" borderId="0" xfId="15" applyFont="1" applyAlignment="1">
      <alignment horizontal="left" vertical="center" indent="2"/>
    </xf>
    <xf numFmtId="0" fontId="61" fillId="0" borderId="0" xfId="0" applyFont="1"/>
    <xf numFmtId="0" fontId="56" fillId="2" borderId="0" xfId="15" applyFont="1" applyAlignment="1">
      <alignment vertical="center"/>
    </xf>
    <xf numFmtId="0" fontId="62" fillId="2" borderId="0" xfId="1" applyFont="1" applyFill="1" applyAlignment="1" applyProtection="1">
      <alignment vertical="center"/>
    </xf>
    <xf numFmtId="0" fontId="56" fillId="2" borderId="0" xfId="15" applyFont="1" applyAlignment="1">
      <alignment horizontal="left" vertical="center" indent="13"/>
    </xf>
    <xf numFmtId="0" fontId="26" fillId="0" borderId="0" xfId="0" applyFont="1" applyFill="1" applyAlignment="1">
      <alignment horizontal="left" indent="1"/>
    </xf>
    <xf numFmtId="0" fontId="56" fillId="2" borderId="0" xfId="15" applyFont="1" applyAlignment="1">
      <alignment horizontal="left" vertical="center" indent="1"/>
    </xf>
    <xf numFmtId="0" fontId="56" fillId="2" borderId="0" xfId="15" applyFont="1" applyAlignment="1">
      <alignment horizontal="left" vertical="center" indent="10"/>
    </xf>
    <xf numFmtId="0" fontId="51" fillId="5" borderId="1" xfId="1" applyFont="1" applyFill="1" applyBorder="1" applyAlignment="1" applyProtection="1">
      <alignment horizontal="left" vertical="center" wrapText="1" indent="1"/>
    </xf>
    <xf numFmtId="0" fontId="51" fillId="0" borderId="1" xfId="1" applyFont="1" applyBorder="1" applyAlignment="1" applyProtection="1">
      <alignment horizontal="left" vertical="center" wrapText="1" indent="1"/>
    </xf>
    <xf numFmtId="0" fontId="52" fillId="6" borderId="2" xfId="0" applyFont="1" applyFill="1" applyBorder="1" applyAlignment="1">
      <alignment horizontal="center" vertical="center" wrapText="1"/>
    </xf>
    <xf numFmtId="0" fontId="52" fillId="6" borderId="3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51" fillId="0" borderId="2" xfId="1" applyFont="1" applyBorder="1" applyAlignment="1" applyProtection="1">
      <alignment horizontal="left" vertical="center" indent="1"/>
    </xf>
    <xf numFmtId="0" fontId="51" fillId="0" borderId="3" xfId="1" applyFont="1" applyBorder="1" applyAlignment="1" applyProtection="1">
      <alignment horizontal="left" vertical="center" indent="1"/>
    </xf>
    <xf numFmtId="0" fontId="51" fillId="0" borderId="4" xfId="1" applyFont="1" applyBorder="1" applyAlignment="1" applyProtection="1">
      <alignment horizontal="left" vertical="center" indent="1"/>
    </xf>
    <xf numFmtId="0" fontId="51" fillId="5" borderId="2" xfId="1" applyFont="1" applyFill="1" applyBorder="1" applyAlignment="1" applyProtection="1">
      <alignment horizontal="left" vertical="center" indent="1"/>
    </xf>
    <xf numFmtId="0" fontId="51" fillId="5" borderId="3" xfId="1" applyFont="1" applyFill="1" applyBorder="1" applyAlignment="1" applyProtection="1">
      <alignment horizontal="left" vertical="center" indent="1"/>
    </xf>
    <xf numFmtId="0" fontId="51" fillId="5" borderId="4" xfId="1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 wrapText="1"/>
    </xf>
    <xf numFmtId="0" fontId="47" fillId="2" borderId="0" xfId="16" applyFont="1" applyFill="1" applyBorder="1" applyAlignment="1">
      <alignment horizontal="right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52" fillId="6" borderId="2" xfId="0" applyFont="1" applyFill="1" applyBorder="1" applyAlignment="1">
      <alignment horizontal="center" vertical="center"/>
    </xf>
    <xf numFmtId="0" fontId="52" fillId="6" borderId="3" xfId="0" applyFont="1" applyFill="1" applyBorder="1" applyAlignment="1">
      <alignment horizontal="center" vertical="center"/>
    </xf>
    <xf numFmtId="0" fontId="52" fillId="6" borderId="4" xfId="0" applyFont="1" applyFill="1" applyBorder="1" applyAlignment="1">
      <alignment horizontal="center" vertical="center"/>
    </xf>
    <xf numFmtId="0" fontId="49" fillId="10" borderId="0" xfId="2" applyFont="1" applyFill="1" applyBorder="1" applyAlignment="1" applyProtection="1">
      <alignment horizontal="center" vertical="center"/>
    </xf>
    <xf numFmtId="0" fontId="44" fillId="6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53" fillId="9" borderId="0" xfId="0" applyFont="1" applyFill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3" fontId="24" fillId="7" borderId="1" xfId="1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12" fillId="0" borderId="0" xfId="0" applyFont="1" applyAlignment="1">
      <alignment horizontal="left" vertical="center" indent="1"/>
    </xf>
    <xf numFmtId="0" fontId="56" fillId="2" borderId="0" xfId="15" applyFont="1" applyAlignment="1">
      <alignment horizontal="left" vertical="center" indent="4"/>
    </xf>
    <xf numFmtId="0" fontId="20" fillId="7" borderId="2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3" fontId="44" fillId="6" borderId="1" xfId="10" applyNumberFormat="1" applyFont="1" applyFill="1" applyBorder="1" applyAlignment="1">
      <alignment horizontal="center" vertical="center" wrapText="1"/>
    </xf>
    <xf numFmtId="0" fontId="56" fillId="2" borderId="0" xfId="15" applyFont="1">
      <alignment horizontal="left" vertical="center" indent="2"/>
    </xf>
    <xf numFmtId="0" fontId="40" fillId="0" borderId="0" xfId="1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horizontal="left" vertical="center" indent="1"/>
    </xf>
    <xf numFmtId="0" fontId="21" fillId="11" borderId="0" xfId="0" applyFont="1" applyFill="1" applyBorder="1" applyAlignment="1">
      <alignment horizontal="left" vertical="center" indent="1"/>
    </xf>
    <xf numFmtId="0" fontId="18" fillId="11" borderId="0" xfId="0" applyFont="1" applyFill="1" applyBorder="1" applyAlignment="1">
      <alignment horizontal="left" vertical="center" indent="1"/>
    </xf>
    <xf numFmtId="0" fontId="40" fillId="0" borderId="0" xfId="1" applyFont="1" applyAlignment="1" applyProtection="1">
      <alignment horizontal="left"/>
    </xf>
    <xf numFmtId="0" fontId="56" fillId="2" borderId="0" xfId="15" applyFont="1" applyAlignment="1">
      <alignment horizontal="left" vertical="center" indent="2"/>
    </xf>
    <xf numFmtId="0" fontId="41" fillId="0" borderId="0" xfId="0" applyFont="1" applyAlignment="1">
      <alignment horizontal="left" vertical="center" indent="1"/>
    </xf>
  </cellXfs>
  <cellStyles count="17">
    <cellStyle name="Hipervínculo" xfId="1" builtinId="8"/>
    <cellStyle name="Hipervínculo 2" xfId="2"/>
    <cellStyle name="Millares [0] 2" xfId="3"/>
    <cellStyle name="Millares [0] 3" xfId="4"/>
    <cellStyle name="Millares 2" xfId="5"/>
    <cellStyle name="Millares 3" xfId="6"/>
    <cellStyle name="Millares 4" xfId="7"/>
    <cellStyle name="Normal" xfId="0" builtinId="0"/>
    <cellStyle name="Normal 2" xfId="8"/>
    <cellStyle name="Normal 3" xfId="9"/>
    <cellStyle name="Normal 4" xfId="10"/>
    <cellStyle name="Porcentual" xfId="11" builtinId="5"/>
    <cellStyle name="Porcentual 2" xfId="12"/>
    <cellStyle name="Porcentual 3" xfId="13"/>
    <cellStyle name="Porcentual 4" xfId="14"/>
    <cellStyle name="Prev" xfId="15"/>
    <cellStyle name="Titulo CAF" xfId="16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636234659857"/>
          <c:y val="0.104089347623401"/>
          <c:w val="0.78748088245726"/>
          <c:h val="0.7231936330539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'G1'!$L$8</c:f>
              <c:strCache>
                <c:ptCount val="1"/>
                <c:pt idx="0">
                  <c:v>Espacios disponibles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'G1'!$K$9:$K$20</c:f>
              <c:strCache>
                <c:ptCount val="12"/>
                <c:pt idx="0">
                  <c:v>Taxis colectivo</c:v>
                </c:pt>
                <c:pt idx="1">
                  <c:v>Jeeps</c:v>
                </c:pt>
                <c:pt idx="2">
                  <c:v>Combies/Vans</c:v>
                </c:pt>
                <c:pt idx="3">
                  <c:v>Microbuses</c:v>
                </c:pt>
                <c:pt idx="4">
                  <c:v>Minibuses</c:v>
                </c:pt>
                <c:pt idx="5">
                  <c:v>Buses estándar</c:v>
                </c:pt>
                <c:pt idx="6">
                  <c:v>Buses articulados</c:v>
                </c:pt>
                <c:pt idx="7">
                  <c:v>Buses bi-articulados</c:v>
                </c:pt>
                <c:pt idx="8">
                  <c:v>Trenes</c:v>
                </c:pt>
                <c:pt idx="9">
                  <c:v>Metros</c:v>
                </c:pt>
                <c:pt idx="10">
                  <c:v>Tranvías</c:v>
                </c:pt>
                <c:pt idx="11">
                  <c:v>Barcos</c:v>
                </c:pt>
              </c:strCache>
            </c:strRef>
          </c:cat>
          <c:val>
            <c:numRef>
              <c:f>'G1'!$L$9:$L$20</c:f>
              <c:numCache>
                <c:formatCode>#,##0</c:formatCode>
                <c:ptCount val="12"/>
                <c:pt idx="0">
                  <c:v>243556.0</c:v>
                </c:pt>
                <c:pt idx="1">
                  <c:v>68292.0</c:v>
                </c:pt>
                <c:pt idx="2">
                  <c:v>385101.0</c:v>
                </c:pt>
                <c:pt idx="3">
                  <c:v>3.119785E6</c:v>
                </c:pt>
                <c:pt idx="4">
                  <c:v>17360.0</c:v>
                </c:pt>
                <c:pt idx="5">
                  <c:v>7.915142E6</c:v>
                </c:pt>
                <c:pt idx="6">
                  <c:v>412045.0</c:v>
                </c:pt>
                <c:pt idx="7">
                  <c:v>84294.0</c:v>
                </c:pt>
                <c:pt idx="8">
                  <c:v>621962.0</c:v>
                </c:pt>
                <c:pt idx="9">
                  <c:v>920019.0</c:v>
                </c:pt>
                <c:pt idx="10">
                  <c:v>1932.0</c:v>
                </c:pt>
                <c:pt idx="11">
                  <c:v>27550.0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1607640"/>
        <c:axId val="-2147391896"/>
      </c:barChart>
      <c:catAx>
        <c:axId val="-2131607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Tipo de vehículo</a:t>
                </a:r>
              </a:p>
            </c:rich>
          </c:tx>
          <c:layout>
            <c:manualLayout>
              <c:xMode val="edge"/>
              <c:yMode val="edge"/>
              <c:x val="0.00248997632964591"/>
              <c:y val="0.369519386424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739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47391896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 Espacios disponibles</a:t>
                </a:r>
              </a:p>
            </c:rich>
          </c:tx>
          <c:layout>
            <c:manualLayout>
              <c:xMode val="edge"/>
              <c:yMode val="edge"/>
              <c:x val="0.459086638326651"/>
              <c:y val="0.899447875901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6076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984251969" l="0.75" r="0.75" t="0.984251969" header="0.492125985" footer="0.49212598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5734359571613"/>
          <c:y val="0.0484848484848485"/>
          <c:w val="0.870077600830443"/>
          <c:h val="0.655623803252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'G2'!$L$8</c:f>
              <c:strCache>
                <c:ptCount val="1"/>
                <c:pt idx="0">
                  <c:v>Espacios disponibles/mil habitantes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'G2'!$K$9:$K$24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'G2'!$L$9:$L$24</c:f>
              <c:numCache>
                <c:formatCode>#,##0</c:formatCode>
                <c:ptCount val="16"/>
                <c:pt idx="0">
                  <c:v>116.5835761923618</c:v>
                </c:pt>
                <c:pt idx="1">
                  <c:v>162.28479399874</c:v>
                </c:pt>
                <c:pt idx="2">
                  <c:v>97.76613434308312</c:v>
                </c:pt>
                <c:pt idx="3">
                  <c:v>207.8284092486933</c:v>
                </c:pt>
                <c:pt idx="4">
                  <c:v>161.2113570177823</c:v>
                </c:pt>
                <c:pt idx="5">
                  <c:v>102.3677748124795</c:v>
                </c:pt>
                <c:pt idx="6">
                  <c:v>79.20276515919531</c:v>
                </c:pt>
                <c:pt idx="7">
                  <c:v>75.04171843182804</c:v>
                </c:pt>
                <c:pt idx="8">
                  <c:v>118.6519163480052</c:v>
                </c:pt>
                <c:pt idx="9">
                  <c:v>82.02083308194465</c:v>
                </c:pt>
                <c:pt idx="10">
                  <c:v>131.3200081156931</c:v>
                </c:pt>
                <c:pt idx="11">
                  <c:v>152.3372767392313</c:v>
                </c:pt>
                <c:pt idx="12">
                  <c:v>74.82067050697154</c:v>
                </c:pt>
                <c:pt idx="13">
                  <c:v>175.0134253004361</c:v>
                </c:pt>
                <c:pt idx="14">
                  <c:v>98.4184702344044</c:v>
                </c:pt>
                <c:pt idx="15">
                  <c:v>129.2519888095422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0369112"/>
        <c:axId val="-2130372152"/>
      </c:barChart>
      <c:catAx>
        <c:axId val="-2130369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Área metropolitana</a:t>
                </a:r>
              </a:p>
            </c:rich>
          </c:tx>
          <c:layout>
            <c:manualLayout>
              <c:xMode val="edge"/>
              <c:yMode val="edge"/>
              <c:x val="0.393785350786136"/>
              <c:y val="0.8817735688444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372152"/>
        <c:crosses val="autoZero"/>
        <c:auto val="1"/>
        <c:lblAlgn val="ctr"/>
        <c:lblOffset val="100"/>
        <c:noMultiLvlLbl val="0"/>
      </c:catAx>
      <c:valAx>
        <c:axId val="-213037215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Espacios disponibles/mil habitantes</a:t>
                </a:r>
              </a:p>
            </c:rich>
          </c:tx>
          <c:layout>
            <c:manualLayout>
              <c:xMode val="edge"/>
              <c:yMode val="edge"/>
              <c:x val="0.00108869028027445"/>
              <c:y val="0.215951053415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3691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41011111929"/>
          <c:y val="0.030690537084399"/>
          <c:w val="0.87490970638016"/>
          <c:h val="0.703324808184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'G3'!$L$8</c:f>
              <c:strCache>
                <c:ptCount val="1"/>
                <c:pt idx="0">
                  <c:v>Millones de espacios disponibles-km/día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.0"/>
                  <c:y val="0.0102301790281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'G3'!$K$9:$K$23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'G3'!$L$9:$L$23</c:f>
              <c:numCache>
                <c:formatCode>#,##0</c:formatCode>
                <c:ptCount val="15"/>
                <c:pt idx="0">
                  <c:v>139.5360065282033</c:v>
                </c:pt>
                <c:pt idx="1">
                  <c:v>210.122878</c:v>
                </c:pt>
                <c:pt idx="2">
                  <c:v>370.9969289999999</c:v>
                </c:pt>
                <c:pt idx="3">
                  <c:v>156.5700207746777</c:v>
                </c:pt>
                <c:pt idx="4">
                  <c:v>751.623956</c:v>
                </c:pt>
                <c:pt idx="5">
                  <c:v>82.90049248099532</c:v>
                </c:pt>
                <c:pt idx="6">
                  <c:v>94.1911915</c:v>
                </c:pt>
                <c:pt idx="7">
                  <c:v>19.31993673076923</c:v>
                </c:pt>
                <c:pt idx="8">
                  <c:v>266.12684</c:v>
                </c:pt>
                <c:pt idx="9">
                  <c:v>24.42413029327027</c:v>
                </c:pt>
                <c:pt idx="10">
                  <c:v>98.88551084098249</c:v>
                </c:pt>
                <c:pt idx="11">
                  <c:v>521.990227</c:v>
                </c:pt>
                <c:pt idx="12">
                  <c:v>17.93989</c:v>
                </c:pt>
                <c:pt idx="13">
                  <c:v>224.5047336668017</c:v>
                </c:pt>
                <c:pt idx="14">
                  <c:v>582.0324690201044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0917432"/>
        <c:axId val="-2131069288"/>
      </c:barChart>
      <c:catAx>
        <c:axId val="-2130917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Área metropolitana</a:t>
                </a:r>
              </a:p>
            </c:rich>
          </c:tx>
          <c:layout>
            <c:manualLayout>
              <c:xMode val="edge"/>
              <c:yMode val="edge"/>
              <c:x val="0.404716609022003"/>
              <c:y val="0.9136272675860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069288"/>
        <c:crosses val="autoZero"/>
        <c:auto val="1"/>
        <c:lblAlgn val="ctr"/>
        <c:lblOffset val="100"/>
        <c:noMultiLvlLbl val="0"/>
      </c:catAx>
      <c:valAx>
        <c:axId val="-213106928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Millones de espacios disponibles-km/día</a:t>
                </a:r>
              </a:p>
            </c:rich>
          </c:tx>
          <c:layout>
            <c:manualLayout>
              <c:xMode val="edge"/>
              <c:yMode val="edge"/>
              <c:x val="0.00635057767311796"/>
              <c:y val="0.2275913922361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9174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63432144511348"/>
          <c:y val="0.0704314704564368"/>
          <c:w val="0.912133891213389"/>
          <c:h val="0.664615384615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'G4'!$L$8</c:f>
              <c:strCache>
                <c:ptCount val="1"/>
                <c:pt idx="0">
                  <c:v>Espacios disponibles-km/habitante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dLbl>
              <c:idx val="13"/>
              <c:layout>
                <c:manualLayout>
                  <c:x val="0.0"/>
                  <c:y val="0.006425702811244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'G4'!$K$9:$K$23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'G4'!$L$9:$L$23</c:f>
              <c:numCache>
                <c:formatCode>#,##0</c:formatCode>
                <c:ptCount val="15"/>
                <c:pt idx="0">
                  <c:v>29.0506463669004</c:v>
                </c:pt>
                <c:pt idx="1">
                  <c:v>26.85634366344294</c:v>
                </c:pt>
                <c:pt idx="2">
                  <c:v>27.96350852528506</c:v>
                </c:pt>
                <c:pt idx="3">
                  <c:v>49.86185709348361</c:v>
                </c:pt>
                <c:pt idx="4">
                  <c:v>39.06587691938268</c:v>
                </c:pt>
                <c:pt idx="5">
                  <c:v>28.86019026062976</c:v>
                </c:pt>
                <c:pt idx="6">
                  <c:v>21.53078824912491</c:v>
                </c:pt>
                <c:pt idx="7">
                  <c:v>14.20259847444276</c:v>
                </c:pt>
                <c:pt idx="8">
                  <c:v>31.37319264250817</c:v>
                </c:pt>
                <c:pt idx="9">
                  <c:v>18.4198489656389</c:v>
                </c:pt>
                <c:pt idx="10">
                  <c:v>28.9929359578519</c:v>
                </c:pt>
                <c:pt idx="11">
                  <c:v>43.60377368022134</c:v>
                </c:pt>
                <c:pt idx="12">
                  <c:v>13.94064079162189</c:v>
                </c:pt>
                <c:pt idx="13">
                  <c:v>37.1759913513083</c:v>
                </c:pt>
                <c:pt idx="14">
                  <c:v>30.98612357056419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895000"/>
        <c:axId val="-2131316008"/>
      </c:barChart>
      <c:catAx>
        <c:axId val="-212989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Área metropolitana</a:t>
                </a:r>
              </a:p>
            </c:rich>
          </c:tx>
          <c:layout>
            <c:manualLayout>
              <c:xMode val="edge"/>
              <c:yMode val="edge"/>
              <c:x val="0.413700932144511"/>
              <c:y val="0.9241985148197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316008"/>
        <c:crosses val="autoZero"/>
        <c:auto val="1"/>
        <c:lblAlgn val="ctr"/>
        <c:lblOffset val="100"/>
        <c:noMultiLvlLbl val="0"/>
      </c:catAx>
      <c:valAx>
        <c:axId val="-213131600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Espacios disponibles-km/habitante</a:t>
                </a:r>
              </a:p>
            </c:rich>
          </c:tx>
          <c:layout>
            <c:manualLayout>
              <c:xMode val="edge"/>
              <c:yMode val="edge"/>
              <c:x val="0.000870049791570171"/>
              <c:y val="0.2369390563984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98950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76200</xdr:rowOff>
    </xdr:to>
    <xdr:pic>
      <xdr:nvPicPr>
        <xdr:cNvPr id="47626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1</xdr:col>
      <xdr:colOff>2514600</xdr:colOff>
      <xdr:row>2</xdr:row>
      <xdr:rowOff>38100</xdr:rowOff>
    </xdr:to>
    <xdr:pic>
      <xdr:nvPicPr>
        <xdr:cNvPr id="93286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5</xdr:row>
      <xdr:rowOff>177800</xdr:rowOff>
    </xdr:from>
    <xdr:to>
      <xdr:col>9</xdr:col>
      <xdr:colOff>508000</xdr:colOff>
      <xdr:row>21</xdr:row>
      <xdr:rowOff>190500</xdr:rowOff>
    </xdr:to>
    <xdr:graphicFrame macro="">
      <xdr:nvGraphicFramePr>
        <xdr:cNvPr id="24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0</xdr:row>
      <xdr:rowOff>355600</xdr:rowOff>
    </xdr:from>
    <xdr:to>
      <xdr:col>3</xdr:col>
      <xdr:colOff>533400</xdr:colOff>
      <xdr:row>2</xdr:row>
      <xdr:rowOff>50800</xdr:rowOff>
    </xdr:to>
    <xdr:pic>
      <xdr:nvPicPr>
        <xdr:cNvPr id="2406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257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</xdr:row>
      <xdr:rowOff>63500</xdr:rowOff>
    </xdr:from>
    <xdr:to>
      <xdr:col>9</xdr:col>
      <xdr:colOff>101600</xdr:colOff>
      <xdr:row>24</xdr:row>
      <xdr:rowOff>0</xdr:rowOff>
    </xdr:to>
    <xdr:graphicFrame macro="">
      <xdr:nvGraphicFramePr>
        <xdr:cNvPr id="445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0</xdr:row>
      <xdr:rowOff>355600</xdr:rowOff>
    </xdr:from>
    <xdr:to>
      <xdr:col>3</xdr:col>
      <xdr:colOff>533400</xdr:colOff>
      <xdr:row>2</xdr:row>
      <xdr:rowOff>25400</xdr:rowOff>
    </xdr:to>
    <xdr:pic>
      <xdr:nvPicPr>
        <xdr:cNvPr id="4453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6</xdr:row>
      <xdr:rowOff>215900</xdr:rowOff>
    </xdr:from>
    <xdr:to>
      <xdr:col>8</xdr:col>
      <xdr:colOff>190500</xdr:colOff>
      <xdr:row>24</xdr:row>
      <xdr:rowOff>0</xdr:rowOff>
    </xdr:to>
    <xdr:graphicFrame macro="">
      <xdr:nvGraphicFramePr>
        <xdr:cNvPr id="650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0</xdr:row>
      <xdr:rowOff>355600</xdr:rowOff>
    </xdr:from>
    <xdr:to>
      <xdr:col>3</xdr:col>
      <xdr:colOff>558800</xdr:colOff>
      <xdr:row>2</xdr:row>
      <xdr:rowOff>25400</xdr:rowOff>
    </xdr:to>
    <xdr:pic>
      <xdr:nvPicPr>
        <xdr:cNvPr id="6501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6</xdr:row>
      <xdr:rowOff>165100</xdr:rowOff>
    </xdr:from>
    <xdr:to>
      <xdr:col>8</xdr:col>
      <xdr:colOff>457200</xdr:colOff>
      <xdr:row>22</xdr:row>
      <xdr:rowOff>63500</xdr:rowOff>
    </xdr:to>
    <xdr:graphicFrame macro="">
      <xdr:nvGraphicFramePr>
        <xdr:cNvPr id="854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0</xdr:row>
      <xdr:rowOff>355600</xdr:rowOff>
    </xdr:from>
    <xdr:to>
      <xdr:col>3</xdr:col>
      <xdr:colOff>558800</xdr:colOff>
      <xdr:row>2</xdr:row>
      <xdr:rowOff>50800</xdr:rowOff>
    </xdr:to>
    <xdr:pic>
      <xdr:nvPicPr>
        <xdr:cNvPr id="8547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2</xdr:col>
      <xdr:colOff>723900</xdr:colOff>
      <xdr:row>2</xdr:row>
      <xdr:rowOff>25400</xdr:rowOff>
    </xdr:to>
    <xdr:pic>
      <xdr:nvPicPr>
        <xdr:cNvPr id="23661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355600</xdr:rowOff>
    </xdr:from>
    <xdr:to>
      <xdr:col>2</xdr:col>
      <xdr:colOff>304800</xdr:colOff>
      <xdr:row>2</xdr:row>
      <xdr:rowOff>25400</xdr:rowOff>
    </xdr:to>
    <xdr:pic>
      <xdr:nvPicPr>
        <xdr:cNvPr id="146533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2</xdr:col>
      <xdr:colOff>558800</xdr:colOff>
      <xdr:row>2</xdr:row>
      <xdr:rowOff>38100</xdr:rowOff>
    </xdr:to>
    <xdr:pic>
      <xdr:nvPicPr>
        <xdr:cNvPr id="1125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2</xdr:col>
      <xdr:colOff>304800</xdr:colOff>
      <xdr:row>2</xdr:row>
      <xdr:rowOff>38100</xdr:rowOff>
    </xdr:to>
    <xdr:pic>
      <xdr:nvPicPr>
        <xdr:cNvPr id="120933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1</xdr:col>
      <xdr:colOff>2514600</xdr:colOff>
      <xdr:row>2</xdr:row>
      <xdr:rowOff>38100</xdr:rowOff>
    </xdr:to>
    <xdr:pic>
      <xdr:nvPicPr>
        <xdr:cNvPr id="57445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2</xdr:col>
      <xdr:colOff>342900</xdr:colOff>
      <xdr:row>2</xdr:row>
      <xdr:rowOff>38100</xdr:rowOff>
    </xdr:to>
    <xdr:pic>
      <xdr:nvPicPr>
        <xdr:cNvPr id="62565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2</xdr:col>
      <xdr:colOff>863600</xdr:colOff>
      <xdr:row>2</xdr:row>
      <xdr:rowOff>38100</xdr:rowOff>
    </xdr:to>
    <xdr:pic>
      <xdr:nvPicPr>
        <xdr:cNvPr id="14437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2</xdr:col>
      <xdr:colOff>482600</xdr:colOff>
      <xdr:row>2</xdr:row>
      <xdr:rowOff>38100</xdr:rowOff>
    </xdr:to>
    <xdr:pic>
      <xdr:nvPicPr>
        <xdr:cNvPr id="84069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40"/>
  <sheetViews>
    <sheetView showGridLines="0" tabSelected="1" workbookViewId="0"/>
  </sheetViews>
  <sheetFormatPr baseColWidth="10" defaultColWidth="12.83203125" defaultRowHeight="30" customHeight="1" x14ac:dyDescent="0"/>
  <cols>
    <col min="11" max="11" width="24.33203125" customWidth="1"/>
  </cols>
  <sheetData>
    <row r="1" spans="1:13" s="129" customFormat="1" ht="30.75" customHeight="1"/>
    <row r="2" spans="1:13" s="129" customFormat="1" ht="62" customHeight="1">
      <c r="B2" s="130"/>
      <c r="D2" s="131"/>
      <c r="E2" s="131"/>
      <c r="F2" s="130"/>
      <c r="J2" s="192" t="s">
        <v>140</v>
      </c>
      <c r="K2" s="192"/>
      <c r="L2" s="131"/>
      <c r="M2" s="131"/>
    </row>
    <row r="3" spans="1:13" s="129" customFormat="1" ht="30.75" customHeight="1">
      <c r="B3" s="130"/>
      <c r="C3" s="130"/>
      <c r="D3" s="130"/>
      <c r="E3" s="130"/>
      <c r="J3" s="132"/>
      <c r="K3" s="132"/>
      <c r="L3" s="132"/>
      <c r="M3" s="132"/>
    </row>
    <row r="4" spans="1:13" ht="30" customHeight="1">
      <c r="A4" s="8"/>
      <c r="B4" s="10"/>
      <c r="C4" s="10"/>
      <c r="D4" s="10"/>
      <c r="E4" s="2"/>
    </row>
    <row r="5" spans="1:13" ht="30" customHeight="1">
      <c r="A5" s="8"/>
      <c r="B5" s="10"/>
      <c r="C5" s="10"/>
      <c r="D5" s="10"/>
      <c r="E5" s="2"/>
      <c r="F5" s="3"/>
      <c r="G5" s="3"/>
    </row>
    <row r="6" spans="1:13" ht="40" customHeight="1">
      <c r="A6" s="13"/>
      <c r="B6" s="96" t="s">
        <v>81</v>
      </c>
      <c r="C6" s="193" t="s">
        <v>58</v>
      </c>
      <c r="D6" s="193"/>
      <c r="E6" s="193"/>
      <c r="F6" s="193"/>
      <c r="G6" s="193"/>
      <c r="H6" s="193"/>
      <c r="I6" s="193"/>
      <c r="J6" s="193"/>
      <c r="K6" s="193"/>
    </row>
    <row r="7" spans="1:13" ht="30" customHeight="1">
      <c r="A7" s="8"/>
      <c r="B7" s="8"/>
      <c r="C7" s="9"/>
      <c r="D7" s="10"/>
      <c r="E7" s="2"/>
      <c r="F7" s="190"/>
      <c r="G7" s="190"/>
    </row>
    <row r="8" spans="1:13" ht="40" customHeight="1">
      <c r="A8" s="11"/>
      <c r="B8" s="194" t="s">
        <v>82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1:13" ht="30" customHeight="1">
      <c r="A9" s="11"/>
      <c r="B9" s="96" t="s">
        <v>83</v>
      </c>
      <c r="C9" s="191" t="s">
        <v>59</v>
      </c>
      <c r="D9" s="191"/>
      <c r="E9" s="191"/>
      <c r="F9" s="191"/>
      <c r="G9" s="191"/>
      <c r="H9" s="191"/>
      <c r="I9" s="191"/>
      <c r="J9" s="191"/>
      <c r="K9" s="191"/>
    </row>
    <row r="10" spans="1:13" ht="30" customHeight="1">
      <c r="A10" s="11"/>
      <c r="B10" s="95" t="s">
        <v>98</v>
      </c>
      <c r="C10" s="184" t="s">
        <v>85</v>
      </c>
      <c r="D10" s="185"/>
      <c r="E10" s="185"/>
      <c r="F10" s="185"/>
      <c r="G10" s="185"/>
      <c r="H10" s="185"/>
      <c r="I10" s="185"/>
      <c r="J10" s="185"/>
      <c r="K10" s="186"/>
    </row>
    <row r="11" spans="1:13" ht="30" customHeight="1">
      <c r="A11" s="11"/>
      <c r="B11" s="97" t="s">
        <v>99</v>
      </c>
      <c r="C11" s="187" t="s">
        <v>86</v>
      </c>
      <c r="D11" s="188"/>
      <c r="E11" s="188"/>
      <c r="F11" s="188"/>
      <c r="G11" s="188"/>
      <c r="H11" s="188"/>
      <c r="I11" s="188"/>
      <c r="J11" s="188"/>
      <c r="K11" s="189"/>
    </row>
    <row r="12" spans="1:13" ht="30" customHeight="1">
      <c r="A12" s="8"/>
      <c r="B12" s="95" t="s">
        <v>100</v>
      </c>
      <c r="C12" s="184" t="s">
        <v>87</v>
      </c>
      <c r="D12" s="185"/>
      <c r="E12" s="185"/>
      <c r="F12" s="185"/>
      <c r="G12" s="185"/>
      <c r="H12" s="185"/>
      <c r="I12" s="185"/>
      <c r="J12" s="185"/>
      <c r="K12" s="186"/>
    </row>
    <row r="13" spans="1:13" ht="30" customHeight="1">
      <c r="A13" s="7"/>
      <c r="B13" s="97" t="s">
        <v>101</v>
      </c>
      <c r="C13" s="187" t="s">
        <v>88</v>
      </c>
      <c r="D13" s="188"/>
      <c r="E13" s="188"/>
      <c r="F13" s="188"/>
      <c r="G13" s="188"/>
      <c r="H13" s="188"/>
      <c r="I13" s="188"/>
      <c r="J13" s="188"/>
      <c r="K13" s="189"/>
    </row>
    <row r="14" spans="1:13" ht="30" customHeight="1">
      <c r="A14" s="13"/>
      <c r="B14" s="95">
        <v>3</v>
      </c>
      <c r="C14" s="184" t="s">
        <v>89</v>
      </c>
      <c r="D14" s="185"/>
      <c r="E14" s="185"/>
      <c r="F14" s="185"/>
      <c r="G14" s="185"/>
      <c r="H14" s="185"/>
      <c r="I14" s="185"/>
      <c r="J14" s="185"/>
      <c r="K14" s="186"/>
    </row>
    <row r="15" spans="1:13" ht="30" customHeight="1">
      <c r="A15" s="8"/>
      <c r="B15" s="97" t="s">
        <v>102</v>
      </c>
      <c r="C15" s="187" t="s">
        <v>90</v>
      </c>
      <c r="D15" s="188"/>
      <c r="E15" s="188"/>
      <c r="F15" s="188"/>
      <c r="G15" s="188"/>
      <c r="H15" s="188"/>
      <c r="I15" s="188"/>
      <c r="J15" s="188"/>
      <c r="K15" s="189"/>
    </row>
    <row r="16" spans="1:13" ht="30" customHeight="1">
      <c r="A16" s="7"/>
      <c r="B16" s="95" t="s">
        <v>103</v>
      </c>
      <c r="C16" s="184" t="s">
        <v>91</v>
      </c>
      <c r="D16" s="185"/>
      <c r="E16" s="185"/>
      <c r="F16" s="185"/>
      <c r="G16" s="185"/>
      <c r="H16" s="185"/>
      <c r="I16" s="185"/>
      <c r="J16" s="185"/>
      <c r="K16" s="186"/>
    </row>
    <row r="17" spans="1:11" ht="30" customHeight="1">
      <c r="A17" s="7"/>
      <c r="B17" s="97">
        <v>5</v>
      </c>
      <c r="C17" s="187" t="s">
        <v>92</v>
      </c>
      <c r="D17" s="188"/>
      <c r="E17" s="188"/>
      <c r="F17" s="188"/>
      <c r="G17" s="188"/>
      <c r="H17" s="188"/>
      <c r="I17" s="188"/>
      <c r="J17" s="188"/>
      <c r="K17" s="189"/>
    </row>
    <row r="18" spans="1:11" ht="30" customHeight="1">
      <c r="A18" s="7"/>
      <c r="B18" s="95">
        <v>6</v>
      </c>
      <c r="C18" s="184" t="s">
        <v>93</v>
      </c>
      <c r="D18" s="185"/>
      <c r="E18" s="185"/>
      <c r="F18" s="185"/>
      <c r="G18" s="185"/>
      <c r="H18" s="185"/>
      <c r="I18" s="185"/>
      <c r="J18" s="185"/>
      <c r="K18" s="186"/>
    </row>
    <row r="19" spans="1:11" ht="30" customHeight="1">
      <c r="A19" s="7"/>
      <c r="B19" s="5"/>
      <c r="C19" s="7"/>
      <c r="D19" s="10"/>
      <c r="E19" s="2"/>
    </row>
    <row r="20" spans="1:11" ht="40" customHeight="1">
      <c r="A20" s="7"/>
      <c r="B20" s="181" t="s">
        <v>84</v>
      </c>
      <c r="C20" s="182"/>
      <c r="D20" s="182"/>
      <c r="E20" s="182"/>
      <c r="F20" s="182"/>
      <c r="G20" s="182"/>
      <c r="H20" s="182"/>
      <c r="I20" s="182"/>
      <c r="J20" s="182"/>
      <c r="K20" s="183"/>
    </row>
    <row r="21" spans="1:11" ht="30" customHeight="1">
      <c r="A21" s="7"/>
      <c r="B21" s="96" t="s">
        <v>83</v>
      </c>
      <c r="C21" s="191" t="s">
        <v>59</v>
      </c>
      <c r="D21" s="191"/>
      <c r="E21" s="191"/>
      <c r="F21" s="191"/>
      <c r="G21" s="191"/>
      <c r="H21" s="191"/>
      <c r="I21" s="191"/>
      <c r="J21" s="191"/>
      <c r="K21" s="191"/>
    </row>
    <row r="22" spans="1:11" ht="30" customHeight="1">
      <c r="A22" s="7"/>
      <c r="B22" s="95" t="s">
        <v>60</v>
      </c>
      <c r="C22" s="180" t="s">
        <v>94</v>
      </c>
      <c r="D22" s="180"/>
      <c r="E22" s="180"/>
      <c r="F22" s="180"/>
      <c r="G22" s="180"/>
      <c r="H22" s="180"/>
      <c r="I22" s="180"/>
      <c r="J22" s="180"/>
      <c r="K22" s="180"/>
    </row>
    <row r="23" spans="1:11" s="6" customFormat="1" ht="30" customHeight="1">
      <c r="A23" s="12"/>
      <c r="B23" s="97" t="s">
        <v>61</v>
      </c>
      <c r="C23" s="179" t="s">
        <v>95</v>
      </c>
      <c r="D23" s="179"/>
      <c r="E23" s="179"/>
      <c r="F23" s="179"/>
      <c r="G23" s="179"/>
      <c r="H23" s="179"/>
      <c r="I23" s="179"/>
      <c r="J23" s="179"/>
      <c r="K23" s="179"/>
    </row>
    <row r="24" spans="1:11" ht="30" customHeight="1">
      <c r="A24" s="7"/>
      <c r="B24" s="95" t="s">
        <v>62</v>
      </c>
      <c r="C24" s="180" t="s">
        <v>96</v>
      </c>
      <c r="D24" s="180"/>
      <c r="E24" s="180"/>
      <c r="F24" s="180"/>
      <c r="G24" s="180"/>
      <c r="H24" s="180"/>
      <c r="I24" s="180"/>
      <c r="J24" s="180"/>
      <c r="K24" s="180"/>
    </row>
    <row r="25" spans="1:11" ht="30" customHeight="1">
      <c r="A25" s="7"/>
      <c r="B25" s="97" t="s">
        <v>63</v>
      </c>
      <c r="C25" s="179" t="s">
        <v>97</v>
      </c>
      <c r="D25" s="179"/>
      <c r="E25" s="179"/>
      <c r="F25" s="179"/>
      <c r="G25" s="179"/>
      <c r="H25" s="179"/>
      <c r="I25" s="179"/>
      <c r="J25" s="179"/>
      <c r="K25" s="179"/>
    </row>
    <row r="26" spans="1:11" ht="30" customHeight="1">
      <c r="A26" s="7"/>
      <c r="B26" s="10"/>
      <c r="C26" s="10"/>
      <c r="D26" s="10"/>
      <c r="E26" s="2"/>
    </row>
    <row r="27" spans="1:11" ht="30" customHeight="1">
      <c r="A27" s="7"/>
      <c r="B27" s="10"/>
      <c r="C27" s="10"/>
      <c r="D27" s="10"/>
      <c r="E27" s="2"/>
    </row>
    <row r="28" spans="1:11" ht="30" customHeight="1">
      <c r="A28" s="4"/>
      <c r="B28" s="2"/>
      <c r="C28" s="2"/>
      <c r="D28" s="2"/>
      <c r="E28" s="2"/>
    </row>
    <row r="29" spans="1:11" ht="30" customHeight="1">
      <c r="A29" s="1"/>
      <c r="B29" s="2"/>
      <c r="C29" s="2"/>
      <c r="D29" s="2"/>
      <c r="E29" s="2"/>
    </row>
    <row r="30" spans="1:11" ht="30" customHeight="1">
      <c r="A30" s="1"/>
      <c r="B30" s="2"/>
      <c r="C30" s="2"/>
      <c r="D30" s="2"/>
      <c r="E30" s="2"/>
    </row>
    <row r="31" spans="1:11" ht="30" customHeight="1">
      <c r="A31" s="4"/>
      <c r="B31" s="2"/>
      <c r="C31" s="2"/>
      <c r="D31" s="2"/>
      <c r="E31" s="2"/>
    </row>
    <row r="32" spans="1:11" ht="30" customHeight="1">
      <c r="A32" s="4"/>
      <c r="B32" s="2"/>
      <c r="C32" s="2"/>
      <c r="D32" s="2"/>
      <c r="E32" s="2"/>
    </row>
    <row r="33" spans="1:5" ht="30" customHeight="1">
      <c r="A33" s="4"/>
      <c r="B33" s="2"/>
      <c r="C33" s="2"/>
      <c r="D33" s="2"/>
      <c r="E33" s="2"/>
    </row>
    <row r="34" spans="1:5" ht="30" customHeight="1">
      <c r="A34" s="4"/>
      <c r="B34" s="2"/>
      <c r="C34" s="2"/>
      <c r="D34" s="2"/>
      <c r="E34" s="2"/>
    </row>
    <row r="35" spans="1:5" ht="30" customHeight="1">
      <c r="A35" s="4"/>
      <c r="B35" s="2"/>
      <c r="C35" s="2"/>
      <c r="D35" s="2"/>
      <c r="E35" s="2"/>
    </row>
    <row r="36" spans="1:5" ht="30" customHeight="1">
      <c r="A36" s="4"/>
      <c r="B36" s="2"/>
      <c r="C36" s="2"/>
      <c r="D36" s="2"/>
      <c r="E36" s="2"/>
    </row>
    <row r="37" spans="1:5" ht="30" customHeight="1">
      <c r="A37" s="2"/>
      <c r="B37" s="2"/>
      <c r="C37" s="2"/>
      <c r="D37" s="2"/>
      <c r="E37" s="2"/>
    </row>
    <row r="38" spans="1:5" ht="30" customHeight="1">
      <c r="A38" s="2"/>
      <c r="B38" s="2"/>
      <c r="C38" s="2"/>
      <c r="D38" s="2"/>
      <c r="E38" s="2"/>
    </row>
    <row r="39" spans="1:5" ht="30" customHeight="1">
      <c r="A39" s="2"/>
      <c r="B39" s="2"/>
      <c r="C39" s="2"/>
      <c r="D39" s="2"/>
      <c r="E39" s="2"/>
    </row>
    <row r="40" spans="1:5" ht="30" customHeight="1">
      <c r="A40" s="2"/>
      <c r="B40" s="2"/>
      <c r="C40" s="2"/>
      <c r="D40" s="2"/>
      <c r="E40" s="2"/>
    </row>
  </sheetData>
  <mergeCells count="20">
    <mergeCell ref="C10:K10"/>
    <mergeCell ref="F7:G7"/>
    <mergeCell ref="C21:K21"/>
    <mergeCell ref="C22:K22"/>
    <mergeCell ref="J2:K2"/>
    <mergeCell ref="C14:K14"/>
    <mergeCell ref="C15:K15"/>
    <mergeCell ref="C16:K16"/>
    <mergeCell ref="C17:K17"/>
    <mergeCell ref="C18:K18"/>
    <mergeCell ref="C6:K6"/>
    <mergeCell ref="B8:K8"/>
    <mergeCell ref="C9:K9"/>
    <mergeCell ref="C11:K11"/>
    <mergeCell ref="C23:K23"/>
    <mergeCell ref="C24:K24"/>
    <mergeCell ref="C25:K25"/>
    <mergeCell ref="B20:K20"/>
    <mergeCell ref="C12:K12"/>
    <mergeCell ref="C13:K13"/>
  </mergeCells>
  <phoneticPr fontId="0" type="noConversion"/>
  <hyperlinks>
    <hyperlink ref="C22" location="'G1'!A1" display="Gráfico Nº 1: Oferta de espacios disponibles por tipo de vehículos de transporte colectivo.Total áreas metropolitanas. Año 2007"/>
    <hyperlink ref="C23" location="'G2'!A1" display="Gráfico Nº 2: Oferta de espacios disponibles por habitante en los vehículos de transporte colectivo. Año 2007"/>
    <hyperlink ref="C24" location="'G3'!A1" display="Grafico Nº 3: Oferta de espacios disponibles-km en el transporte colectivo. Año 2007"/>
    <hyperlink ref="C25" location="'G4'!A1" display="Gráfico Nº 4: Oferta de espacios disponibles-km por habitante. Año 2007"/>
    <hyperlink ref="C10" location="'1.a'!A1" display="Cuadro Nº 1.a.: Flota disponible de vehículos para transporte individual. Año 2007"/>
    <hyperlink ref="C11" location="'1.b'!A1" display="Cuadro Nº 1. b.: Flota por tipo de vehículo para cada área metropolitana - Transporte Individual. En % sobre el total. Año 2007"/>
    <hyperlink ref="C12" location="'2.a'!A1" display="Cuadro Nº 2.a.: Flota disponible de vehículos para transporte colectivo. Año 2007"/>
    <hyperlink ref="C13" location="'2.b'!A1" display="Cuadro Nº 2.b.: Flota por tipo de vehículo para cada área metropolitana - Transporte Colectivo. En % sobre el total. Año 2007"/>
    <hyperlink ref="C14" location="'3'!A1" display="Cuadro Nº 3: Capacidad típica de los vehículos de transporte colectivo. En pasajeros. Año 2007"/>
    <hyperlink ref="C15" location="'4.a'!A1" display="Cuadro Nº 4.a.: Oferta de espacios disponibles por tipo de vehículo de transporte colectivo. Año 2007"/>
    <hyperlink ref="C16" location="'4.b'!A1" display="Cuadro Nº 4.b.:  Oferta de espacios disponibles por tipo de vehículo de transporte colectivo. Año 2007"/>
    <hyperlink ref="C17" location="'5'!A1" display="Cuadro Nº 5: Edad promedio de vehículos de transporte colectivo. En años. Año 2007"/>
    <hyperlink ref="C18" location="'6'!A1" display="Cuadro Nº 6: Edad promedio de los vehículos de transporte individual. En años. Año 2007"/>
  </hyperlinks>
  <pageMargins left="0.70000000000000007" right="0.70000000000000007" top="1.34" bottom="0.75000000000000011" header="0.30000000000000004" footer="0.30000000000000004"/>
  <pageSetup paperSize="9" scale="59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43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33.83203125" style="15" customWidth="1"/>
    <col min="3" max="3" width="18.5" style="15" customWidth="1"/>
    <col min="4" max="4" width="20.5" style="15" customWidth="1"/>
    <col min="5" max="5" width="16.33203125" style="15" customWidth="1"/>
    <col min="6" max="6" width="24.1640625" style="15" customWidth="1"/>
    <col min="7" max="16384" width="12.83203125" style="15"/>
  </cols>
  <sheetData>
    <row r="1" spans="1:17" s="129" customFormat="1" ht="30.75" customHeight="1"/>
    <row r="2" spans="1:17" s="129" customFormat="1" ht="62" customHeight="1">
      <c r="A2" s="130"/>
      <c r="B2" s="130"/>
      <c r="D2" s="131"/>
      <c r="E2" s="192" t="s">
        <v>140</v>
      </c>
      <c r="F2" s="192"/>
      <c r="G2" s="131"/>
      <c r="H2" s="131"/>
      <c r="P2" s="133"/>
      <c r="Q2" s="133"/>
    </row>
    <row r="3" spans="1:17" s="129" customFormat="1" ht="30.75" customHeight="1">
      <c r="A3" s="130"/>
      <c r="B3" s="130"/>
      <c r="C3" s="130"/>
      <c r="H3" s="132"/>
      <c r="I3" s="132"/>
      <c r="J3" s="132"/>
      <c r="K3" s="132"/>
    </row>
    <row r="4" spans="1:17" s="29" customFormat="1" ht="30" customHeight="1"/>
    <row r="5" spans="1:17" s="157" customFormat="1" ht="60" customHeight="1">
      <c r="B5" s="201" t="s">
        <v>58</v>
      </c>
      <c r="C5" s="201"/>
      <c r="D5" s="201"/>
      <c r="E5" s="201"/>
      <c r="F5" s="201"/>
      <c r="G5" s="169"/>
      <c r="H5" s="169"/>
      <c r="I5" s="169"/>
      <c r="J5" s="169"/>
      <c r="K5" s="169"/>
      <c r="L5" s="169"/>
      <c r="M5" s="169"/>
      <c r="N5" s="169"/>
    </row>
    <row r="6" spans="1:17" s="157" customFormat="1" ht="30" customHeight="1">
      <c r="B6" s="202" t="s">
        <v>122</v>
      </c>
      <c r="C6" s="202"/>
      <c r="D6" s="202"/>
      <c r="E6" s="202"/>
      <c r="F6" s="202"/>
      <c r="G6" s="167"/>
      <c r="H6" s="167"/>
      <c r="I6" s="167"/>
      <c r="J6" s="167"/>
      <c r="K6" s="167"/>
      <c r="L6" s="167"/>
      <c r="M6" s="167"/>
      <c r="N6" s="167"/>
    </row>
    <row r="7" spans="1:17" s="65" customFormat="1" ht="30" customHeight="1">
      <c r="A7" s="67"/>
      <c r="B7" s="67"/>
      <c r="C7" s="67"/>
      <c r="D7" s="67"/>
      <c r="E7" s="67"/>
      <c r="F7" s="67"/>
      <c r="G7" s="67"/>
      <c r="H7" s="67"/>
      <c r="I7" s="67"/>
      <c r="J7" s="67"/>
    </row>
    <row r="8" spans="1:17" ht="50" customHeight="1">
      <c r="A8" s="18"/>
      <c r="B8" s="122" t="s">
        <v>34</v>
      </c>
      <c r="C8" s="122" t="s">
        <v>42</v>
      </c>
      <c r="D8" s="120" t="s">
        <v>64</v>
      </c>
      <c r="E8" s="122" t="s">
        <v>65</v>
      </c>
      <c r="F8" s="122" t="s">
        <v>0</v>
      </c>
      <c r="G8" s="123"/>
      <c r="H8" s="123"/>
      <c r="I8" s="123"/>
      <c r="J8" s="16"/>
    </row>
    <row r="9" spans="1:17" s="32" customFormat="1" ht="30" customHeight="1">
      <c r="A9" s="124"/>
      <c r="B9" s="94" t="s">
        <v>2</v>
      </c>
      <c r="C9" s="94" t="s">
        <v>43</v>
      </c>
      <c r="D9" s="125">
        <v>7.8</v>
      </c>
      <c r="E9" s="126"/>
      <c r="F9" s="126"/>
      <c r="G9" s="127"/>
      <c r="H9" s="127"/>
      <c r="I9" s="127"/>
      <c r="J9" s="127"/>
    </row>
    <row r="10" spans="1:17" s="32" customFormat="1" ht="30" customHeight="1">
      <c r="A10" s="22"/>
      <c r="B10" s="98" t="s">
        <v>3</v>
      </c>
      <c r="C10" s="98" t="s">
        <v>44</v>
      </c>
      <c r="D10" s="128">
        <v>13.9</v>
      </c>
      <c r="E10" s="128">
        <v>7.5</v>
      </c>
      <c r="F10" s="128">
        <v>4.5</v>
      </c>
      <c r="G10" s="127"/>
      <c r="H10" s="127"/>
      <c r="I10" s="127"/>
      <c r="J10" s="127"/>
    </row>
    <row r="11" spans="1:17" s="32" customFormat="1" ht="30" customHeight="1">
      <c r="A11" s="127"/>
      <c r="B11" s="94" t="s">
        <v>4</v>
      </c>
      <c r="C11" s="94" t="s">
        <v>45</v>
      </c>
      <c r="D11" s="125"/>
      <c r="E11" s="125"/>
      <c r="F11" s="125">
        <v>4</v>
      </c>
      <c r="G11" s="127"/>
      <c r="H11" s="127"/>
      <c r="I11" s="127"/>
      <c r="J11" s="127"/>
    </row>
    <row r="12" spans="1:17" s="32" customFormat="1" ht="30" customHeight="1">
      <c r="A12" s="127"/>
      <c r="B12" s="98" t="s">
        <v>5</v>
      </c>
      <c r="C12" s="98" t="s">
        <v>46</v>
      </c>
      <c r="D12" s="128">
        <v>5</v>
      </c>
      <c r="E12" s="128">
        <v>5</v>
      </c>
      <c r="F12" s="128">
        <v>6</v>
      </c>
      <c r="G12" s="127"/>
      <c r="H12" s="127"/>
      <c r="I12" s="127"/>
      <c r="J12" s="127"/>
    </row>
    <row r="13" spans="1:17" s="32" customFormat="1" ht="30" customHeight="1">
      <c r="A13" s="127"/>
      <c r="B13" s="94" t="s">
        <v>6</v>
      </c>
      <c r="C13" s="94" t="s">
        <v>47</v>
      </c>
      <c r="D13" s="125"/>
      <c r="E13" s="125"/>
      <c r="F13" s="125"/>
      <c r="G13" s="127"/>
      <c r="H13" s="127"/>
      <c r="I13" s="127"/>
      <c r="J13" s="127"/>
    </row>
    <row r="14" spans="1:17" s="32" customFormat="1" ht="30" customHeight="1">
      <c r="A14" s="127"/>
      <c r="B14" s="98" t="s">
        <v>7</v>
      </c>
      <c r="C14" s="98" t="s">
        <v>43</v>
      </c>
      <c r="D14" s="128">
        <v>7.8</v>
      </c>
      <c r="E14" s="128"/>
      <c r="F14" s="128"/>
      <c r="G14" s="127"/>
      <c r="H14" s="127"/>
      <c r="I14" s="127"/>
      <c r="J14" s="127"/>
    </row>
    <row r="15" spans="1:17" s="32" customFormat="1" ht="30" customHeight="1">
      <c r="A15" s="127"/>
      <c r="B15" s="94" t="s">
        <v>8</v>
      </c>
      <c r="C15" s="94" t="s">
        <v>47</v>
      </c>
      <c r="D15" s="125">
        <v>5</v>
      </c>
      <c r="E15" s="125">
        <v>5</v>
      </c>
      <c r="F15" s="125">
        <v>6</v>
      </c>
      <c r="G15" s="127"/>
      <c r="H15" s="127"/>
      <c r="I15" s="127"/>
      <c r="J15" s="127"/>
    </row>
    <row r="16" spans="1:17" s="32" customFormat="1" ht="30" customHeight="1">
      <c r="A16" s="127"/>
      <c r="B16" s="98" t="s">
        <v>9</v>
      </c>
      <c r="C16" s="98" t="s">
        <v>47</v>
      </c>
      <c r="D16" s="128"/>
      <c r="E16" s="128"/>
      <c r="F16" s="128"/>
      <c r="G16" s="127"/>
      <c r="H16" s="127"/>
      <c r="I16" s="127"/>
      <c r="J16" s="127"/>
    </row>
    <row r="17" spans="1:12" s="32" customFormat="1" ht="30" customHeight="1">
      <c r="A17" s="127"/>
      <c r="B17" s="94" t="s">
        <v>10</v>
      </c>
      <c r="C17" s="94" t="s">
        <v>48</v>
      </c>
      <c r="D17" s="125">
        <v>15</v>
      </c>
      <c r="E17" s="125"/>
      <c r="F17" s="125">
        <v>10</v>
      </c>
      <c r="G17" s="127"/>
      <c r="H17" s="127"/>
      <c r="I17" s="127"/>
      <c r="J17" s="127"/>
    </row>
    <row r="18" spans="1:12" s="32" customFormat="1" ht="30" customHeight="1">
      <c r="A18" s="127"/>
      <c r="B18" s="98" t="s">
        <v>11</v>
      </c>
      <c r="C18" s="98" t="s">
        <v>49</v>
      </c>
      <c r="D18" s="128">
        <v>10</v>
      </c>
      <c r="E18" s="128">
        <v>4</v>
      </c>
      <c r="F18" s="128">
        <v>6.3</v>
      </c>
      <c r="G18" s="127"/>
      <c r="H18" s="127"/>
      <c r="I18" s="127"/>
      <c r="J18" s="127"/>
    </row>
    <row r="19" spans="1:12" s="32" customFormat="1" ht="30" customHeight="1">
      <c r="A19" s="127"/>
      <c r="B19" s="94" t="s">
        <v>12</v>
      </c>
      <c r="C19" s="94" t="s">
        <v>43</v>
      </c>
      <c r="D19" s="125">
        <v>7.8</v>
      </c>
      <c r="E19" s="125"/>
      <c r="F19" s="125"/>
      <c r="G19" s="127"/>
      <c r="H19" s="127"/>
      <c r="I19" s="127"/>
      <c r="J19" s="127"/>
    </row>
    <row r="20" spans="1:12" s="32" customFormat="1" ht="30" customHeight="1">
      <c r="A20" s="127"/>
      <c r="B20" s="98" t="s">
        <v>13</v>
      </c>
      <c r="C20" s="98" t="s">
        <v>43</v>
      </c>
      <c r="D20" s="128">
        <v>7.8</v>
      </c>
      <c r="E20" s="128"/>
      <c r="F20" s="128"/>
      <c r="G20" s="127"/>
      <c r="H20" s="127"/>
      <c r="I20" s="127"/>
      <c r="J20" s="127"/>
    </row>
    <row r="21" spans="1:12" s="32" customFormat="1" ht="30" customHeight="1">
      <c r="A21" s="127"/>
      <c r="B21" s="94" t="s">
        <v>14</v>
      </c>
      <c r="C21" s="94" t="s">
        <v>53</v>
      </c>
      <c r="D21" s="125">
        <v>13.3</v>
      </c>
      <c r="E21" s="125">
        <v>4.3</v>
      </c>
      <c r="F21" s="125">
        <v>10.1</v>
      </c>
      <c r="G21" s="127"/>
      <c r="H21" s="127"/>
      <c r="I21" s="127"/>
      <c r="J21" s="127"/>
    </row>
    <row r="22" spans="1:12" s="32" customFormat="1" ht="30" customHeight="1">
      <c r="A22" s="127"/>
      <c r="B22" s="98" t="s">
        <v>15</v>
      </c>
      <c r="C22" s="98" t="s">
        <v>50</v>
      </c>
      <c r="D22" s="128">
        <v>8.6999999999999993</v>
      </c>
      <c r="E22" s="128"/>
      <c r="F22" s="128"/>
      <c r="G22" s="127"/>
      <c r="H22" s="127"/>
      <c r="I22" s="127"/>
      <c r="J22" s="127"/>
    </row>
    <row r="23" spans="1:12" s="32" customFormat="1" ht="30" customHeight="1">
      <c r="A23" s="127"/>
      <c r="B23" s="94" t="s">
        <v>16</v>
      </c>
      <c r="C23" s="94" t="s">
        <v>43</v>
      </c>
      <c r="D23" s="125">
        <v>7.8</v>
      </c>
      <c r="E23" s="125"/>
      <c r="F23" s="125"/>
      <c r="G23" s="127"/>
      <c r="H23" s="127"/>
      <c r="I23" s="127"/>
      <c r="J23" s="127"/>
    </row>
    <row r="24" spans="1:12" s="32" customFormat="1" ht="30" customHeight="1">
      <c r="A24" s="127"/>
      <c r="B24" s="199" t="s">
        <v>40</v>
      </c>
      <c r="C24" s="199"/>
      <c r="D24" s="151">
        <f>+AVERAGE(D9:D23)</f>
        <v>9.1583333333333332</v>
      </c>
      <c r="E24" s="151">
        <f>+AVERAGE(E9:E23)</f>
        <v>5.16</v>
      </c>
      <c r="F24" s="151">
        <f>+AVERAGE(F9:F23)</f>
        <v>6.7</v>
      </c>
      <c r="G24" s="127"/>
      <c r="H24" s="127"/>
      <c r="I24" s="127"/>
      <c r="J24" s="127"/>
    </row>
    <row r="25" spans="1:12" s="32" customFormat="1" ht="30" customHeight="1">
      <c r="A25" s="127"/>
      <c r="B25" s="127"/>
      <c r="C25" s="127"/>
      <c r="D25" s="127"/>
      <c r="E25" s="127"/>
      <c r="F25" s="127"/>
      <c r="G25" s="127"/>
      <c r="H25" s="127"/>
      <c r="I25" s="127"/>
      <c r="J25" s="127"/>
    </row>
    <row r="26" spans="1:12" s="32" customFormat="1" ht="25" customHeight="1">
      <c r="B26" s="204" t="s">
        <v>123</v>
      </c>
      <c r="C26" s="204"/>
      <c r="D26" s="204"/>
      <c r="E26" s="204"/>
      <c r="F26" s="204"/>
      <c r="G26" s="127"/>
      <c r="H26" s="127"/>
      <c r="I26" s="127"/>
      <c r="J26" s="127"/>
    </row>
    <row r="27" spans="1:12" s="32" customFormat="1" ht="30" customHeight="1">
      <c r="C27" s="127"/>
      <c r="D27" s="127"/>
      <c r="E27" s="127"/>
      <c r="F27" s="127"/>
      <c r="G27" s="127"/>
      <c r="H27" s="127"/>
      <c r="I27" s="127"/>
      <c r="J27" s="127"/>
    </row>
    <row r="28" spans="1:12" s="161" customFormat="1" ht="30" customHeight="1">
      <c r="B28" s="213" t="s">
        <v>118</v>
      </c>
      <c r="C28" s="213"/>
      <c r="D28" s="160"/>
      <c r="E28" s="160"/>
      <c r="F28" s="170" t="s">
        <v>119</v>
      </c>
      <c r="G28" s="164"/>
      <c r="H28" s="164"/>
      <c r="I28" s="164"/>
      <c r="J28" s="164"/>
      <c r="K28" s="164"/>
    </row>
    <row r="29" spans="1:12" ht="30" customHeight="1">
      <c r="B29" s="134"/>
      <c r="C29" s="135"/>
      <c r="D29" s="135"/>
      <c r="E29" s="135"/>
      <c r="F29" s="135"/>
    </row>
    <row r="30" spans="1:12" ht="50" customHeight="1">
      <c r="B30" s="197" t="s">
        <v>78</v>
      </c>
      <c r="C30" s="197"/>
      <c r="D30" s="197"/>
      <c r="E30" s="197"/>
      <c r="F30" s="197"/>
      <c r="G30" s="140"/>
      <c r="H30" s="140"/>
      <c r="I30" s="140"/>
      <c r="J30" s="140"/>
      <c r="K30" s="140"/>
      <c r="L30" s="140"/>
    </row>
    <row r="31" spans="1:12" ht="30" customHeight="1">
      <c r="B31" s="218"/>
      <c r="C31" s="218"/>
      <c r="D31" s="16"/>
      <c r="E31" s="16"/>
      <c r="F31" s="16"/>
      <c r="G31" s="16"/>
      <c r="H31" s="16"/>
      <c r="I31" s="16"/>
      <c r="J31" s="16"/>
    </row>
    <row r="32" spans="1:12" ht="30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30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30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30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30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30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30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30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30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0" ht="3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30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8">
    <mergeCell ref="E2:F2"/>
    <mergeCell ref="B28:C28"/>
    <mergeCell ref="B30:F30"/>
    <mergeCell ref="B24:C24"/>
    <mergeCell ref="B31:C31"/>
    <mergeCell ref="B5:F5"/>
    <mergeCell ref="B6:F6"/>
    <mergeCell ref="B26:F26"/>
  </mergeCells>
  <phoneticPr fontId="0" type="noConversion"/>
  <hyperlinks>
    <hyperlink ref="B30" location="Índice!A1" display="Volver al índice"/>
    <hyperlink ref="F28" location="'G1'!A1" display="Siguiente   "/>
    <hyperlink ref="B28" location="'5'!A1" display="  Atrás "/>
    <hyperlink ref="C28" location="'5'!A1" display="'5'!A1"/>
  </hyperlinks>
  <pageMargins left="0.70000000000000007" right="0.70000000000000007" top="1.34" bottom="0.75000000000000011" header="0.30000000000000004" footer="0.30000000000000004"/>
  <pageSetup paperSize="9" scale="58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29"/>
  <sheetViews>
    <sheetView showGridLines="0" workbookViewId="0"/>
  </sheetViews>
  <sheetFormatPr baseColWidth="10" defaultColWidth="12.83203125" defaultRowHeight="30" customHeight="1" x14ac:dyDescent="0"/>
  <cols>
    <col min="1" max="10" width="12.83203125" style="15"/>
    <col min="11" max="11" width="28.83203125" style="15" customWidth="1"/>
    <col min="12" max="12" width="38.6640625" style="15" customWidth="1"/>
    <col min="13" max="16384" width="12.83203125" style="15"/>
  </cols>
  <sheetData>
    <row r="1" spans="1:17" s="129" customFormat="1" ht="30.75" customHeight="1"/>
    <row r="2" spans="1:17" s="129" customFormat="1" ht="62" customHeight="1">
      <c r="A2" s="130"/>
      <c r="B2" s="130"/>
      <c r="D2" s="131"/>
      <c r="G2" s="131"/>
      <c r="H2" s="131"/>
      <c r="L2" s="133" t="s">
        <v>140</v>
      </c>
      <c r="M2" s="131"/>
      <c r="P2" s="133"/>
      <c r="Q2" s="133"/>
    </row>
    <row r="3" spans="1:17" s="129" customFormat="1" ht="30.75" customHeight="1">
      <c r="A3" s="130"/>
      <c r="B3" s="130"/>
      <c r="C3" s="130"/>
      <c r="H3" s="132"/>
      <c r="I3" s="132"/>
      <c r="J3" s="132"/>
      <c r="K3" s="132"/>
    </row>
    <row r="4" spans="1:17" ht="30" customHeight="1">
      <c r="C4" s="14"/>
    </row>
    <row r="5" spans="1:17" s="157" customFormat="1" ht="60" customHeight="1">
      <c r="B5" s="220" t="s">
        <v>58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166"/>
      <c r="N5" s="166"/>
    </row>
    <row r="6" spans="1:17" s="157" customFormat="1" ht="30" customHeight="1">
      <c r="B6" s="202" t="s">
        <v>120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167"/>
      <c r="N6" s="167"/>
    </row>
    <row r="7" spans="1:17" ht="30" customHeight="1">
      <c r="C7" s="16"/>
      <c r="D7" s="16"/>
      <c r="E7" s="16"/>
      <c r="F7" s="16"/>
      <c r="G7" s="16"/>
      <c r="H7" s="16"/>
      <c r="I7" s="16"/>
      <c r="J7" s="16"/>
    </row>
    <row r="8" spans="1:17" s="25" customFormat="1" ht="50" customHeight="1">
      <c r="E8" s="26"/>
      <c r="F8" s="27"/>
      <c r="G8" s="27"/>
      <c r="H8" s="27"/>
      <c r="I8" s="27"/>
      <c r="J8" s="27"/>
      <c r="K8" s="120" t="s">
        <v>54</v>
      </c>
      <c r="L8" s="120" t="s">
        <v>51</v>
      </c>
    </row>
    <row r="9" spans="1:17" ht="30" customHeight="1">
      <c r="E9" s="17"/>
      <c r="F9" s="16"/>
      <c r="G9" s="16"/>
      <c r="H9" s="16"/>
      <c r="I9" s="16"/>
      <c r="J9" s="16"/>
      <c r="K9" s="21" t="s">
        <v>29</v>
      </c>
      <c r="L9" s="28">
        <f>+'4.a'!C10</f>
        <v>243556</v>
      </c>
    </row>
    <row r="10" spans="1:17" ht="30" customHeight="1">
      <c r="E10" s="17"/>
      <c r="F10" s="16"/>
      <c r="G10" s="16"/>
      <c r="H10" s="16"/>
      <c r="I10" s="16"/>
      <c r="J10" s="16"/>
      <c r="K10" s="103" t="s">
        <v>28</v>
      </c>
      <c r="L10" s="119">
        <f>+'4.a'!C11</f>
        <v>68292</v>
      </c>
    </row>
    <row r="11" spans="1:17" ht="30" customHeight="1">
      <c r="E11" s="17"/>
      <c r="F11" s="16"/>
      <c r="G11" s="16"/>
      <c r="H11" s="16"/>
      <c r="I11" s="16"/>
      <c r="J11" s="16"/>
      <c r="K11" s="21" t="s">
        <v>66</v>
      </c>
      <c r="L11" s="28">
        <f>+'4.a'!C12</f>
        <v>385101</v>
      </c>
    </row>
    <row r="12" spans="1:17" ht="30" customHeight="1">
      <c r="E12" s="17"/>
      <c r="F12" s="16"/>
      <c r="G12" s="16"/>
      <c r="H12" s="16"/>
      <c r="I12" s="16"/>
      <c r="J12" s="16"/>
      <c r="K12" s="103" t="s">
        <v>67</v>
      </c>
      <c r="L12" s="119">
        <f>+'4.a'!C13</f>
        <v>3119785</v>
      </c>
    </row>
    <row r="13" spans="1:17" ht="30" customHeight="1">
      <c r="E13" s="17"/>
      <c r="F13" s="16"/>
      <c r="G13" s="16"/>
      <c r="H13" s="16"/>
      <c r="I13" s="16"/>
      <c r="J13" s="16"/>
      <c r="K13" s="21" t="s">
        <v>68</v>
      </c>
      <c r="L13" s="28">
        <f>+'4.a'!C14</f>
        <v>17360</v>
      </c>
    </row>
    <row r="14" spans="1:17" ht="30" customHeight="1">
      <c r="E14" s="17"/>
      <c r="F14" s="16"/>
      <c r="G14" s="16"/>
      <c r="H14" s="16"/>
      <c r="I14" s="16"/>
      <c r="J14" s="16"/>
      <c r="K14" s="103" t="s">
        <v>69</v>
      </c>
      <c r="L14" s="119">
        <f>+'4.a'!C15</f>
        <v>7915142</v>
      </c>
    </row>
    <row r="15" spans="1:17" ht="30" customHeight="1">
      <c r="E15" s="17"/>
      <c r="F15" s="16"/>
      <c r="G15" s="16"/>
      <c r="H15" s="16"/>
      <c r="I15" s="16"/>
      <c r="J15" s="16"/>
      <c r="K15" s="21" t="s">
        <v>70</v>
      </c>
      <c r="L15" s="28">
        <f>+'4.a'!C16</f>
        <v>412045</v>
      </c>
    </row>
    <row r="16" spans="1:17" ht="30" customHeight="1">
      <c r="E16" s="17"/>
      <c r="F16" s="16"/>
      <c r="G16" s="16"/>
      <c r="H16" s="16"/>
      <c r="I16" s="16"/>
      <c r="J16" s="16"/>
      <c r="K16" s="103" t="s">
        <v>75</v>
      </c>
      <c r="L16" s="119">
        <f>+'4.a'!C17</f>
        <v>84294</v>
      </c>
    </row>
    <row r="17" spans="2:12" ht="30" customHeight="1">
      <c r="E17" s="17"/>
      <c r="F17" s="16"/>
      <c r="G17" s="16"/>
      <c r="H17" s="16"/>
      <c r="I17" s="16"/>
      <c r="J17" s="16"/>
      <c r="K17" s="21" t="s">
        <v>72</v>
      </c>
      <c r="L17" s="28">
        <f>+'4.a'!C18</f>
        <v>621962</v>
      </c>
    </row>
    <row r="18" spans="2:12" ht="30" customHeight="1">
      <c r="E18" s="17"/>
      <c r="F18" s="16"/>
      <c r="G18" s="16"/>
      <c r="H18" s="16"/>
      <c r="I18" s="16"/>
      <c r="J18" s="16"/>
      <c r="K18" s="103" t="s">
        <v>73</v>
      </c>
      <c r="L18" s="119">
        <f>+'4.a'!C19</f>
        <v>920019</v>
      </c>
    </row>
    <row r="19" spans="2:12" ht="30" customHeight="1">
      <c r="E19" s="17"/>
      <c r="F19" s="16"/>
      <c r="G19" s="16"/>
      <c r="H19" s="16"/>
      <c r="I19" s="16"/>
      <c r="J19" s="16"/>
      <c r="K19" s="21" t="s">
        <v>74</v>
      </c>
      <c r="L19" s="28">
        <f>+'4.a'!C20</f>
        <v>1932</v>
      </c>
    </row>
    <row r="20" spans="2:12" ht="30" customHeight="1">
      <c r="E20" s="17"/>
      <c r="F20" s="16"/>
      <c r="G20" s="16"/>
      <c r="H20" s="16"/>
      <c r="I20" s="16"/>
      <c r="J20" s="16"/>
      <c r="K20" s="103" t="s">
        <v>32</v>
      </c>
      <c r="L20" s="119">
        <f>+'4.a'!C21</f>
        <v>27550</v>
      </c>
    </row>
    <row r="21" spans="2:12" ht="30" customHeight="1">
      <c r="E21" s="17"/>
      <c r="F21" s="16"/>
      <c r="G21" s="16"/>
      <c r="H21" s="16"/>
      <c r="I21" s="16"/>
      <c r="J21" s="16"/>
      <c r="K21" s="152" t="s">
        <v>1</v>
      </c>
      <c r="L21" s="153">
        <f>+SUM(L9:L20)</f>
        <v>13817038</v>
      </c>
    </row>
    <row r="22" spans="2:12" ht="30" customHeight="1">
      <c r="C22" s="16"/>
      <c r="D22" s="16"/>
      <c r="E22" s="16"/>
      <c r="F22" s="16"/>
      <c r="G22" s="16"/>
      <c r="H22" s="16"/>
      <c r="I22" s="16"/>
      <c r="J22" s="16"/>
    </row>
    <row r="23" spans="2:12" ht="25" customHeight="1">
      <c r="B23" s="204" t="s">
        <v>121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</row>
    <row r="24" spans="2:12" ht="30" customHeight="1">
      <c r="B24" s="22"/>
      <c r="D24" s="16"/>
      <c r="E24" s="16"/>
      <c r="F24" s="16"/>
      <c r="G24" s="16"/>
      <c r="H24" s="16"/>
      <c r="I24" s="16"/>
      <c r="J24" s="16"/>
    </row>
    <row r="25" spans="2:12" s="161" customFormat="1" ht="30" customHeight="1">
      <c r="B25" s="219" t="s">
        <v>118</v>
      </c>
      <c r="C25" s="219"/>
      <c r="D25" s="160"/>
      <c r="E25" s="160"/>
      <c r="F25" s="164"/>
      <c r="G25" s="164"/>
      <c r="H25" s="164"/>
      <c r="I25" s="164"/>
      <c r="J25" s="164"/>
      <c r="K25" s="164"/>
      <c r="L25" s="162" t="s">
        <v>119</v>
      </c>
    </row>
    <row r="26" spans="2:12" ht="30" customHeight="1">
      <c r="B26" s="134"/>
      <c r="C26" s="135"/>
      <c r="D26" s="135"/>
      <c r="E26" s="135"/>
      <c r="F26" s="135"/>
    </row>
    <row r="27" spans="2:12" ht="50" customHeight="1">
      <c r="B27" s="197" t="s">
        <v>78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</row>
    <row r="28" spans="2:12" ht="30" customHeight="1">
      <c r="C28" s="16"/>
      <c r="D28" s="16"/>
      <c r="E28" s="16"/>
      <c r="F28" s="16"/>
      <c r="G28" s="16"/>
      <c r="H28" s="16"/>
      <c r="I28" s="16"/>
      <c r="J28" s="16"/>
    </row>
    <row r="29" spans="2:12" ht="30" customHeight="1">
      <c r="C29" s="16"/>
      <c r="D29" s="16"/>
      <c r="E29" s="16"/>
      <c r="F29" s="16"/>
      <c r="G29" s="16"/>
      <c r="H29" s="16"/>
      <c r="I29" s="16"/>
      <c r="J29" s="16"/>
    </row>
  </sheetData>
  <mergeCells count="5">
    <mergeCell ref="B25:C25"/>
    <mergeCell ref="B5:L5"/>
    <mergeCell ref="B6:L6"/>
    <mergeCell ref="B23:L23"/>
    <mergeCell ref="B27:L27"/>
  </mergeCells>
  <phoneticPr fontId="0" type="noConversion"/>
  <hyperlinks>
    <hyperlink ref="B27" location="Índice!A1" display="Volver al índice"/>
    <hyperlink ref="L25" location="'G2'!A1" display="Siguiente   "/>
    <hyperlink ref="B25" location="'6'!A1" display="  Atrás "/>
  </hyperlinks>
  <pageMargins left="0.70000000000000007" right="0.70000000000000007" top="1.34" bottom="0.75000000000000011" header="0.30000000000000004" footer="0.30000000000000004"/>
  <pageSetup paperSize="9" scale="59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0"/>
  <sheetViews>
    <sheetView showGridLines="0" workbookViewId="0"/>
  </sheetViews>
  <sheetFormatPr baseColWidth="10" defaultColWidth="12.83203125" defaultRowHeight="30" customHeight="1" x14ac:dyDescent="0"/>
  <cols>
    <col min="1" max="10" width="12.83203125" style="15"/>
    <col min="11" max="11" width="35.1640625" style="15" customWidth="1"/>
    <col min="12" max="12" width="40.5" style="15" customWidth="1"/>
    <col min="13" max="16384" width="12.83203125" style="15"/>
  </cols>
  <sheetData>
    <row r="1" spans="1:17" s="129" customFormat="1" ht="30.75" customHeight="1"/>
    <row r="2" spans="1:17" s="129" customFormat="1" ht="62" customHeight="1">
      <c r="A2" s="130"/>
      <c r="B2" s="130"/>
      <c r="D2" s="131"/>
      <c r="G2" s="131"/>
      <c r="H2" s="131"/>
      <c r="L2" s="133" t="s">
        <v>140</v>
      </c>
      <c r="M2" s="131"/>
      <c r="P2" s="133"/>
      <c r="Q2" s="133"/>
    </row>
    <row r="3" spans="1:17" s="129" customFormat="1" ht="30.75" customHeight="1">
      <c r="A3" s="130"/>
      <c r="B3" s="130"/>
      <c r="C3" s="130"/>
      <c r="H3" s="132"/>
      <c r="I3" s="132"/>
      <c r="J3" s="132"/>
      <c r="K3" s="132"/>
    </row>
    <row r="4" spans="1:17" ht="30" customHeight="1">
      <c r="B4" s="14"/>
    </row>
    <row r="5" spans="1:17" s="157" customFormat="1" ht="60" customHeight="1">
      <c r="B5" s="220" t="s">
        <v>58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166"/>
      <c r="N5" s="166"/>
    </row>
    <row r="6" spans="1:17" s="157" customFormat="1" ht="30" customHeight="1">
      <c r="B6" s="202" t="s">
        <v>117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167"/>
      <c r="N6" s="167"/>
    </row>
    <row r="8" spans="1:17" ht="50" customHeight="1">
      <c r="K8" s="120" t="s">
        <v>34</v>
      </c>
      <c r="L8" s="120" t="s">
        <v>55</v>
      </c>
    </row>
    <row r="9" spans="1:17" ht="30" customHeight="1">
      <c r="K9" s="21" t="s">
        <v>2</v>
      </c>
      <c r="L9" s="137">
        <v>116.58357619236183</v>
      </c>
    </row>
    <row r="10" spans="1:17" ht="30" customHeight="1">
      <c r="K10" s="103" t="s">
        <v>3</v>
      </c>
      <c r="L10" s="138">
        <v>162.28479399874001</v>
      </c>
    </row>
    <row r="11" spans="1:17" ht="30" customHeight="1">
      <c r="K11" s="21" t="s">
        <v>4</v>
      </c>
      <c r="L11" s="137">
        <v>97.766134343083124</v>
      </c>
    </row>
    <row r="12" spans="1:17" ht="30" customHeight="1">
      <c r="K12" s="103" t="s">
        <v>5</v>
      </c>
      <c r="L12" s="138">
        <v>207.82840924869333</v>
      </c>
    </row>
    <row r="13" spans="1:17" ht="30" customHeight="1">
      <c r="K13" s="21" t="s">
        <v>6</v>
      </c>
      <c r="L13" s="137">
        <v>161.21135701778232</v>
      </c>
    </row>
    <row r="14" spans="1:17" ht="30" customHeight="1">
      <c r="K14" s="103" t="s">
        <v>7</v>
      </c>
      <c r="L14" s="138">
        <v>102.36777481247951</v>
      </c>
    </row>
    <row r="15" spans="1:17" ht="30" customHeight="1">
      <c r="K15" s="21" t="s">
        <v>8</v>
      </c>
      <c r="L15" s="137">
        <v>79.202765159195309</v>
      </c>
    </row>
    <row r="16" spans="1:17" ht="30" customHeight="1">
      <c r="K16" s="103" t="s">
        <v>9</v>
      </c>
      <c r="L16" s="138">
        <v>75.041718431828045</v>
      </c>
    </row>
    <row r="17" spans="2:12" ht="30" customHeight="1">
      <c r="K17" s="21" t="s">
        <v>10</v>
      </c>
      <c r="L17" s="137">
        <v>118.65191634800524</v>
      </c>
    </row>
    <row r="18" spans="2:12" ht="30" customHeight="1">
      <c r="K18" s="103" t="s">
        <v>11</v>
      </c>
      <c r="L18" s="138">
        <v>82.020833081944659</v>
      </c>
    </row>
    <row r="19" spans="2:12" ht="30" customHeight="1">
      <c r="K19" s="21" t="s">
        <v>12</v>
      </c>
      <c r="L19" s="137">
        <v>131.32000811569318</v>
      </c>
    </row>
    <row r="20" spans="2:12" ht="30" customHeight="1">
      <c r="K20" s="103" t="s">
        <v>13</v>
      </c>
      <c r="L20" s="138">
        <v>152.33727673923133</v>
      </c>
    </row>
    <row r="21" spans="2:12" ht="30" customHeight="1">
      <c r="K21" s="21" t="s">
        <v>14</v>
      </c>
      <c r="L21" s="137">
        <v>74.820670506971538</v>
      </c>
    </row>
    <row r="22" spans="2:12" ht="30" customHeight="1">
      <c r="K22" s="103" t="s">
        <v>15</v>
      </c>
      <c r="L22" s="138">
        <v>175.01342530043613</v>
      </c>
    </row>
    <row r="23" spans="2:12" ht="30" customHeight="1">
      <c r="K23" s="21" t="s">
        <v>16</v>
      </c>
      <c r="L23" s="137">
        <v>98.418470234404396</v>
      </c>
    </row>
    <row r="24" spans="2:12" ht="30" customHeight="1">
      <c r="K24" s="152" t="s">
        <v>30</v>
      </c>
      <c r="L24" s="139">
        <v>129.25198880954215</v>
      </c>
    </row>
    <row r="26" spans="2:12" ht="25" customHeight="1">
      <c r="B26" s="204" t="s">
        <v>112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04"/>
    </row>
    <row r="27" spans="2:12" ht="30" customHeight="1">
      <c r="B27" s="19"/>
    </row>
    <row r="28" spans="2:12" s="164" customFormat="1" ht="30" customHeight="1">
      <c r="B28" s="159" t="s">
        <v>118</v>
      </c>
      <c r="C28" s="160"/>
      <c r="D28" s="160"/>
      <c r="E28" s="160"/>
      <c r="L28" s="168" t="s">
        <v>119</v>
      </c>
    </row>
    <row r="29" spans="2:12" ht="30" customHeight="1">
      <c r="B29" s="134"/>
      <c r="C29" s="135"/>
      <c r="D29" s="135"/>
      <c r="E29" s="135"/>
      <c r="F29" s="135"/>
    </row>
    <row r="30" spans="2:12" ht="50" customHeight="1">
      <c r="B30" s="197" t="s">
        <v>78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7"/>
    </row>
  </sheetData>
  <mergeCells count="4">
    <mergeCell ref="B6:L6"/>
    <mergeCell ref="B5:L5"/>
    <mergeCell ref="B26:L26"/>
    <mergeCell ref="B30:L30"/>
  </mergeCells>
  <phoneticPr fontId="0" type="noConversion"/>
  <hyperlinks>
    <hyperlink ref="B30" location="Índice!A1" display="Volver al índice"/>
    <hyperlink ref="L28" location="'G3'!A1" display="Siguiente   "/>
    <hyperlink ref="B28" location="'G1'!A1" display="  Atrás "/>
  </hyperlinks>
  <pageMargins left="0.70000000000000007" right="0.70000000000000007" top="1.34" bottom="0.75000000000000011" header="0.30000000000000004" footer="0.30000000000000004"/>
  <pageSetup paperSize="9" scale="56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0"/>
  <sheetViews>
    <sheetView showGridLines="0" workbookViewId="0"/>
  </sheetViews>
  <sheetFormatPr baseColWidth="10" defaultColWidth="12.83203125" defaultRowHeight="30" customHeight="1" x14ac:dyDescent="0"/>
  <cols>
    <col min="1" max="10" width="12.83203125" style="15"/>
    <col min="11" max="11" width="32.1640625" style="15" customWidth="1"/>
    <col min="12" max="12" width="45.83203125" style="15" customWidth="1"/>
    <col min="13" max="16384" width="12.83203125" style="15"/>
  </cols>
  <sheetData>
    <row r="1" spans="1:17" s="129" customFormat="1" ht="30.75" customHeight="1"/>
    <row r="2" spans="1:17" s="129" customFormat="1" ht="62" customHeight="1">
      <c r="A2" s="130"/>
      <c r="B2" s="130"/>
      <c r="D2" s="131"/>
      <c r="G2" s="131"/>
      <c r="H2" s="131"/>
      <c r="L2" s="133" t="s">
        <v>140</v>
      </c>
      <c r="M2" s="131"/>
      <c r="P2" s="133"/>
      <c r="Q2" s="133"/>
    </row>
    <row r="3" spans="1:17" s="129" customFormat="1" ht="30.75" customHeight="1">
      <c r="A3" s="130"/>
      <c r="B3" s="130"/>
      <c r="C3" s="130"/>
      <c r="H3" s="132"/>
      <c r="I3" s="132"/>
      <c r="J3" s="132"/>
      <c r="K3" s="132"/>
    </row>
    <row r="4" spans="1:17" ht="30" customHeight="1">
      <c r="B4" s="14"/>
    </row>
    <row r="5" spans="1:17" s="157" customFormat="1" ht="60" customHeight="1">
      <c r="B5" s="220" t="s">
        <v>58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163"/>
    </row>
    <row r="6" spans="1:17" s="157" customFormat="1" ht="30" customHeight="1">
      <c r="B6" s="202" t="s">
        <v>114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156"/>
    </row>
    <row r="8" spans="1:17" ht="50" customHeight="1">
      <c r="B8" s="14"/>
      <c r="K8" s="120" t="s">
        <v>34</v>
      </c>
      <c r="L8" s="120" t="s">
        <v>56</v>
      </c>
    </row>
    <row r="9" spans="1:17" ht="30" customHeight="1">
      <c r="K9" s="21" t="s">
        <v>2</v>
      </c>
      <c r="L9" s="137">
        <v>139.53600652820327</v>
      </c>
    </row>
    <row r="10" spans="1:17" ht="30" customHeight="1">
      <c r="K10" s="103" t="s">
        <v>3</v>
      </c>
      <c r="L10" s="138">
        <v>210.12287799999999</v>
      </c>
    </row>
    <row r="11" spans="1:17" ht="30" customHeight="1">
      <c r="K11" s="21" t="s">
        <v>4</v>
      </c>
      <c r="L11" s="137">
        <v>370.99692899999991</v>
      </c>
    </row>
    <row r="12" spans="1:17" ht="30" customHeight="1">
      <c r="K12" s="103" t="s">
        <v>5</v>
      </c>
      <c r="L12" s="138">
        <v>156.57002077467766</v>
      </c>
    </row>
    <row r="13" spans="1:17" ht="30" customHeight="1">
      <c r="K13" s="21" t="s">
        <v>6</v>
      </c>
      <c r="L13" s="137">
        <v>751.62395600000002</v>
      </c>
    </row>
    <row r="14" spans="1:17" ht="30" customHeight="1">
      <c r="K14" s="103" t="s">
        <v>7</v>
      </c>
      <c r="L14" s="138">
        <v>82.900492480995325</v>
      </c>
    </row>
    <row r="15" spans="1:17" ht="30" customHeight="1">
      <c r="K15" s="21" t="s">
        <v>8</v>
      </c>
      <c r="L15" s="137">
        <v>94.191191500000002</v>
      </c>
    </row>
    <row r="16" spans="1:17" ht="30" customHeight="1">
      <c r="K16" s="103" t="s">
        <v>9</v>
      </c>
      <c r="L16" s="138">
        <v>19.319936730769232</v>
      </c>
    </row>
    <row r="17" spans="2:12" ht="30" customHeight="1">
      <c r="K17" s="21" t="s">
        <v>10</v>
      </c>
      <c r="L17" s="137">
        <v>266.12684000000002</v>
      </c>
    </row>
    <row r="18" spans="2:12" ht="30" customHeight="1">
      <c r="K18" s="103" t="s">
        <v>11</v>
      </c>
      <c r="L18" s="138">
        <v>24.424130293270274</v>
      </c>
    </row>
    <row r="19" spans="2:12" ht="30" customHeight="1">
      <c r="K19" s="21" t="s">
        <v>12</v>
      </c>
      <c r="L19" s="137">
        <v>98.885510840982491</v>
      </c>
    </row>
    <row r="20" spans="2:12" ht="30" customHeight="1">
      <c r="K20" s="103" t="s">
        <v>13</v>
      </c>
      <c r="L20" s="138">
        <v>521.990227</v>
      </c>
    </row>
    <row r="21" spans="2:12" ht="30" customHeight="1">
      <c r="K21" s="21" t="s">
        <v>14</v>
      </c>
      <c r="L21" s="137">
        <v>17.939889999999998</v>
      </c>
    </row>
    <row r="22" spans="2:12" ht="30" customHeight="1">
      <c r="K22" s="103" t="s">
        <v>15</v>
      </c>
      <c r="L22" s="138">
        <v>224.50473366680171</v>
      </c>
    </row>
    <row r="23" spans="2:12" ht="30" customHeight="1">
      <c r="K23" s="21" t="s">
        <v>16</v>
      </c>
      <c r="L23" s="137">
        <v>582.03246902010437</v>
      </c>
    </row>
    <row r="24" spans="2:12" ht="30" customHeight="1">
      <c r="K24" s="136" t="s">
        <v>30</v>
      </c>
      <c r="L24" s="139">
        <v>3561.1652118358047</v>
      </c>
    </row>
    <row r="25" spans="2:12" ht="30" customHeight="1">
      <c r="B25" s="24"/>
    </row>
    <row r="26" spans="2:12" ht="25" customHeight="1">
      <c r="B26" s="204" t="s">
        <v>115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04"/>
    </row>
    <row r="27" spans="2:12" ht="30" customHeight="1">
      <c r="B27" s="19"/>
    </row>
    <row r="28" spans="2:12" s="164" customFormat="1" ht="30" customHeight="1">
      <c r="B28" s="159" t="s">
        <v>113</v>
      </c>
      <c r="C28" s="160"/>
      <c r="D28" s="160"/>
      <c r="E28" s="160"/>
      <c r="L28" s="165" t="s">
        <v>116</v>
      </c>
    </row>
    <row r="29" spans="2:12" ht="30" customHeight="1">
      <c r="B29" s="134"/>
      <c r="C29" s="135"/>
      <c r="D29" s="135"/>
      <c r="E29" s="135"/>
      <c r="F29" s="135"/>
    </row>
    <row r="30" spans="2:12" ht="50" customHeight="1">
      <c r="B30" s="197" t="s">
        <v>78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7"/>
    </row>
  </sheetData>
  <mergeCells count="4">
    <mergeCell ref="B5:L5"/>
    <mergeCell ref="B6:L6"/>
    <mergeCell ref="B26:L26"/>
    <mergeCell ref="B30:L30"/>
  </mergeCells>
  <phoneticPr fontId="0" type="noConversion"/>
  <hyperlinks>
    <hyperlink ref="B30" location="Índice!A1" display="Volver al índice"/>
    <hyperlink ref="L28" location="'G4'!A1" display="Siguiente   "/>
    <hyperlink ref="B28" location="'G2'!A1" display="  Atrás "/>
  </hyperlinks>
  <pageMargins left="0.70000000000000007" right="0.70000000000000007" top="1.34" bottom="0.75000000000000011" header="0.30000000000000004" footer="0.30000000000000004"/>
  <pageSetup paperSize="9" scale="56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1"/>
  <sheetViews>
    <sheetView showGridLines="0" workbookViewId="0"/>
  </sheetViews>
  <sheetFormatPr baseColWidth="10" defaultColWidth="12.83203125" defaultRowHeight="30" customHeight="1" x14ac:dyDescent="0"/>
  <cols>
    <col min="1" max="10" width="12.83203125" style="15"/>
    <col min="11" max="11" width="31.1640625" style="15" customWidth="1"/>
    <col min="12" max="12" width="39.6640625" style="15" customWidth="1"/>
    <col min="13" max="16384" width="12.83203125" style="15"/>
  </cols>
  <sheetData>
    <row r="1" spans="1:17" s="129" customFormat="1" ht="30.75" customHeight="1"/>
    <row r="2" spans="1:17" s="129" customFormat="1" ht="62" customHeight="1">
      <c r="A2" s="130"/>
      <c r="B2" s="130"/>
      <c r="D2" s="131"/>
      <c r="G2" s="131"/>
      <c r="H2" s="131"/>
      <c r="L2" s="133" t="s">
        <v>140</v>
      </c>
      <c r="M2" s="131"/>
      <c r="P2" s="133"/>
      <c r="Q2" s="133"/>
    </row>
    <row r="3" spans="1:17" s="129" customFormat="1" ht="30.75" customHeight="1">
      <c r="A3" s="130"/>
      <c r="B3" s="130"/>
      <c r="C3" s="130"/>
      <c r="H3" s="132"/>
      <c r="I3" s="132"/>
      <c r="J3" s="132"/>
      <c r="K3" s="132"/>
    </row>
    <row r="4" spans="1:17" ht="30" customHeight="1">
      <c r="B4" s="14"/>
    </row>
    <row r="5" spans="1:17" s="157" customFormat="1" ht="60" customHeight="1">
      <c r="B5" s="220" t="s">
        <v>58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158"/>
    </row>
    <row r="6" spans="1:17" s="157" customFormat="1" ht="30" customHeight="1">
      <c r="B6" s="202" t="s">
        <v>111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156"/>
    </row>
    <row r="7" spans="1:17" ht="30" customHeight="1">
      <c r="B7" s="16"/>
      <c r="C7" s="16"/>
      <c r="D7" s="16"/>
      <c r="E7" s="16"/>
    </row>
    <row r="8" spans="1:17" ht="50" customHeight="1">
      <c r="B8" s="18"/>
      <c r="E8" s="16"/>
      <c r="K8" s="120" t="s">
        <v>34</v>
      </c>
      <c r="L8" s="120" t="s">
        <v>57</v>
      </c>
    </row>
    <row r="9" spans="1:17" ht="30" customHeight="1">
      <c r="B9" s="16"/>
      <c r="E9" s="16"/>
      <c r="K9" s="21" t="s">
        <v>2</v>
      </c>
      <c r="L9" s="137">
        <v>29.050646366900402</v>
      </c>
    </row>
    <row r="10" spans="1:17" ht="30" customHeight="1">
      <c r="B10" s="16"/>
      <c r="E10" s="16"/>
      <c r="K10" s="103" t="s">
        <v>3</v>
      </c>
      <c r="L10" s="138">
        <v>26.856343663442935</v>
      </c>
    </row>
    <row r="11" spans="1:17" ht="30" customHeight="1">
      <c r="B11" s="16"/>
      <c r="E11" s="16"/>
      <c r="K11" s="21" t="s">
        <v>4</v>
      </c>
      <c r="L11" s="137">
        <v>27.963508525285057</v>
      </c>
    </row>
    <row r="12" spans="1:17" ht="30" customHeight="1">
      <c r="B12" s="16"/>
      <c r="E12" s="16"/>
      <c r="K12" s="103" t="s">
        <v>5</v>
      </c>
      <c r="L12" s="138">
        <v>49.861857093483614</v>
      </c>
    </row>
    <row r="13" spans="1:17" ht="30" customHeight="1">
      <c r="B13" s="16"/>
      <c r="E13" s="16"/>
      <c r="K13" s="21" t="s">
        <v>6</v>
      </c>
      <c r="L13" s="137">
        <v>39.065876919382681</v>
      </c>
    </row>
    <row r="14" spans="1:17" ht="30" customHeight="1">
      <c r="B14" s="16"/>
      <c r="E14" s="16"/>
      <c r="K14" s="103" t="s">
        <v>7</v>
      </c>
      <c r="L14" s="138">
        <v>28.860190260629757</v>
      </c>
    </row>
    <row r="15" spans="1:17" ht="30" customHeight="1">
      <c r="B15" s="16"/>
      <c r="E15" s="16"/>
      <c r="K15" s="21" t="s">
        <v>8</v>
      </c>
      <c r="L15" s="137">
        <v>21.530788249124914</v>
      </c>
    </row>
    <row r="16" spans="1:17" ht="30" customHeight="1">
      <c r="B16" s="16"/>
      <c r="E16" s="16"/>
      <c r="K16" s="103" t="s">
        <v>9</v>
      </c>
      <c r="L16" s="138">
        <v>14.202598474442761</v>
      </c>
    </row>
    <row r="17" spans="2:12" ht="30" customHeight="1">
      <c r="B17" s="16"/>
      <c r="E17" s="16"/>
      <c r="K17" s="21" t="s">
        <v>10</v>
      </c>
      <c r="L17" s="137">
        <v>31.373192642508172</v>
      </c>
    </row>
    <row r="18" spans="2:12" ht="30" customHeight="1">
      <c r="B18" s="16"/>
      <c r="E18" s="16"/>
      <c r="K18" s="103" t="s">
        <v>11</v>
      </c>
      <c r="L18" s="138">
        <v>18.419848965638892</v>
      </c>
    </row>
    <row r="19" spans="2:12" ht="30" customHeight="1">
      <c r="B19" s="16"/>
      <c r="E19" s="16"/>
      <c r="K19" s="21" t="s">
        <v>12</v>
      </c>
      <c r="L19" s="137">
        <v>28.992935957851898</v>
      </c>
    </row>
    <row r="20" spans="2:12" ht="30" customHeight="1">
      <c r="B20" s="16"/>
      <c r="E20" s="16"/>
      <c r="K20" s="103" t="s">
        <v>13</v>
      </c>
      <c r="L20" s="138">
        <v>43.603773680221337</v>
      </c>
    </row>
    <row r="21" spans="2:12" ht="30" customHeight="1">
      <c r="B21" s="16"/>
      <c r="E21" s="16"/>
      <c r="K21" s="21" t="s">
        <v>14</v>
      </c>
      <c r="L21" s="137">
        <v>13.940640791621886</v>
      </c>
    </row>
    <row r="22" spans="2:12" ht="30" customHeight="1">
      <c r="B22" s="16"/>
      <c r="E22" s="16"/>
      <c r="K22" s="103" t="s">
        <v>15</v>
      </c>
      <c r="L22" s="138">
        <v>37.175991351308305</v>
      </c>
    </row>
    <row r="23" spans="2:12" ht="30" customHeight="1">
      <c r="B23" s="16"/>
      <c r="E23" s="16"/>
      <c r="K23" s="21" t="s">
        <v>16</v>
      </c>
      <c r="L23" s="137">
        <v>30.986123570564189</v>
      </c>
    </row>
    <row r="24" spans="2:12" ht="30" customHeight="1">
      <c r="B24" s="16"/>
      <c r="C24" s="16"/>
      <c r="D24" s="16"/>
      <c r="E24" s="16"/>
    </row>
    <row r="25" spans="2:12" ht="25" customHeight="1">
      <c r="B25" s="204" t="s">
        <v>112</v>
      </c>
      <c r="C25" s="204"/>
      <c r="D25" s="204"/>
      <c r="E25" s="204"/>
      <c r="F25" s="204"/>
      <c r="G25" s="204"/>
      <c r="H25" s="204"/>
      <c r="I25" s="204"/>
    </row>
    <row r="26" spans="2:12" ht="25" customHeight="1">
      <c r="B26" s="23"/>
      <c r="C26" s="23"/>
      <c r="D26" s="23"/>
      <c r="E26" s="23"/>
      <c r="F26" s="23"/>
      <c r="G26" s="23"/>
      <c r="H26" s="23"/>
      <c r="I26" s="23"/>
    </row>
    <row r="27" spans="2:12" s="161" customFormat="1" ht="30" customHeight="1">
      <c r="B27" s="159" t="s">
        <v>113</v>
      </c>
      <c r="C27" s="160"/>
      <c r="D27" s="160"/>
      <c r="E27" s="160"/>
      <c r="L27" s="162"/>
    </row>
    <row r="28" spans="2:12" s="16" customFormat="1" ht="30" customHeight="1">
      <c r="B28" s="134"/>
      <c r="C28" s="135"/>
      <c r="D28" s="135"/>
      <c r="E28" s="135"/>
      <c r="F28" s="135"/>
    </row>
    <row r="29" spans="2:12" ht="50" customHeight="1">
      <c r="B29" s="197" t="s">
        <v>78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</row>
    <row r="30" spans="2:12" ht="30" customHeight="1">
      <c r="B30" s="16"/>
      <c r="C30" s="16"/>
      <c r="D30" s="16"/>
      <c r="E30" s="16"/>
    </row>
    <row r="31" spans="2:12" ht="30" customHeight="1">
      <c r="B31" s="16"/>
      <c r="C31" s="16"/>
      <c r="D31" s="16"/>
      <c r="E31" s="16"/>
    </row>
  </sheetData>
  <mergeCells count="4">
    <mergeCell ref="B5:L5"/>
    <mergeCell ref="B6:L6"/>
    <mergeCell ref="B25:I25"/>
    <mergeCell ref="B29:L29"/>
  </mergeCells>
  <phoneticPr fontId="0" type="noConversion"/>
  <hyperlinks>
    <hyperlink ref="B29" location="Índice!A1" display="Volver al índice"/>
    <hyperlink ref="B27" location="'G3'!A1" display="  Atrás "/>
  </hyperlinks>
  <pageMargins left="0.70000000000000007" right="0.70000000000000007" top="1.34" bottom="0.75000000000000011" header="0.30000000000000004" footer="0.30000000000000004"/>
  <pageSetup paperSize="9" scale="58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4"/>
  <sheetViews>
    <sheetView showGridLines="0" workbookViewId="0"/>
  </sheetViews>
  <sheetFormatPr baseColWidth="10" defaultColWidth="12.83203125" defaultRowHeight="30" customHeight="1" x14ac:dyDescent="0"/>
  <cols>
    <col min="1" max="1" width="12.83203125" style="29"/>
    <col min="2" max="2" width="23.5" style="29" customWidth="1"/>
    <col min="3" max="3" width="18.6640625" style="29" customWidth="1"/>
    <col min="4" max="4" width="19.6640625" style="29" customWidth="1"/>
    <col min="5" max="6" width="12.83203125" style="29"/>
    <col min="7" max="7" width="17.5" style="29" customWidth="1"/>
    <col min="8" max="8" width="12.83203125" style="29"/>
    <col min="9" max="9" width="29.6640625" style="29" customWidth="1"/>
    <col min="10" max="10" width="39.1640625" style="29" customWidth="1"/>
    <col min="11" max="16384" width="12.83203125" style="29"/>
  </cols>
  <sheetData>
    <row r="1" spans="1:14" s="129" customFormat="1" ht="30.75" customHeight="1"/>
    <row r="2" spans="1:14" s="129" customFormat="1" ht="62" customHeight="1">
      <c r="A2" s="130"/>
      <c r="B2" s="130"/>
      <c r="C2" s="130"/>
      <c r="D2" s="130"/>
      <c r="G2" s="131"/>
      <c r="J2" s="133" t="s">
        <v>140</v>
      </c>
    </row>
    <row r="3" spans="1:14" s="129" customFormat="1" ht="30.75" customHeight="1">
      <c r="A3" s="130"/>
      <c r="B3" s="130"/>
      <c r="C3" s="130"/>
      <c r="H3" s="132"/>
      <c r="I3" s="132"/>
      <c r="J3" s="132"/>
      <c r="K3" s="132"/>
    </row>
    <row r="5" spans="1:14" s="157" customFormat="1" ht="60" customHeight="1">
      <c r="B5" s="201" t="s">
        <v>58</v>
      </c>
      <c r="C5" s="201"/>
      <c r="D5" s="201"/>
      <c r="E5" s="201"/>
      <c r="F5" s="201"/>
      <c r="G5" s="201"/>
      <c r="H5" s="201"/>
      <c r="I5" s="201"/>
      <c r="J5" s="201"/>
      <c r="K5" s="169"/>
      <c r="L5" s="169"/>
      <c r="M5" s="169"/>
      <c r="N5" s="169"/>
    </row>
    <row r="6" spans="1:14" s="157" customFormat="1" ht="30" customHeight="1">
      <c r="B6" s="202" t="s">
        <v>138</v>
      </c>
      <c r="C6" s="202"/>
      <c r="D6" s="202"/>
      <c r="E6" s="202"/>
      <c r="F6" s="202"/>
      <c r="G6" s="202"/>
      <c r="H6" s="202"/>
      <c r="I6" s="202"/>
      <c r="J6" s="202"/>
      <c r="K6" s="167"/>
      <c r="L6" s="167"/>
    </row>
    <row r="7" spans="1:14" s="65" customFormat="1" ht="30" customHeight="1"/>
    <row r="8" spans="1:14" s="65" customFormat="1" ht="30" customHeight="1">
      <c r="B8" s="198" t="s">
        <v>34</v>
      </c>
      <c r="C8" s="198" t="s">
        <v>42</v>
      </c>
      <c r="D8" s="200" t="s">
        <v>35</v>
      </c>
      <c r="E8" s="200"/>
      <c r="F8" s="200"/>
      <c r="G8" s="200"/>
      <c r="H8" s="200"/>
      <c r="I8" s="198" t="s">
        <v>76</v>
      </c>
      <c r="J8" s="198" t="s">
        <v>77</v>
      </c>
    </row>
    <row r="9" spans="1:14" s="65" customFormat="1" ht="30" customHeight="1">
      <c r="B9" s="198"/>
      <c r="C9" s="198"/>
      <c r="D9" s="120" t="s">
        <v>64</v>
      </c>
      <c r="E9" s="120" t="s">
        <v>65</v>
      </c>
      <c r="F9" s="120" t="s">
        <v>0</v>
      </c>
      <c r="G9" s="120" t="s">
        <v>33</v>
      </c>
      <c r="H9" s="120" t="s">
        <v>1</v>
      </c>
      <c r="I9" s="198"/>
      <c r="J9" s="198"/>
    </row>
    <row r="10" spans="1:14" s="65" customFormat="1" ht="30" customHeight="1">
      <c r="B10" s="94" t="s">
        <v>2</v>
      </c>
      <c r="C10" s="94" t="s">
        <v>43</v>
      </c>
      <c r="D10" s="72">
        <v>1074808</v>
      </c>
      <c r="E10" s="72">
        <v>215922</v>
      </c>
      <c r="F10" s="72">
        <v>7891</v>
      </c>
      <c r="G10" s="72"/>
      <c r="H10" s="72">
        <f>SUM(D10:G10)</f>
        <v>1298621</v>
      </c>
      <c r="I10" s="93">
        <v>0.22</v>
      </c>
      <c r="J10" s="93">
        <v>0.04</v>
      </c>
    </row>
    <row r="11" spans="1:14" s="65" customFormat="1" ht="30" customHeight="1">
      <c r="B11" s="98" t="s">
        <v>107</v>
      </c>
      <c r="C11" s="98" t="s">
        <v>44</v>
      </c>
      <c r="D11" s="99">
        <v>958281</v>
      </c>
      <c r="E11" s="99">
        <v>116197</v>
      </c>
      <c r="F11" s="99">
        <v>52245</v>
      </c>
      <c r="G11" s="99"/>
      <c r="H11" s="99">
        <f>SUM(D11:G11)</f>
        <v>1126723</v>
      </c>
      <c r="I11" s="100">
        <v>0.1</v>
      </c>
      <c r="J11" s="100">
        <v>0.01</v>
      </c>
    </row>
    <row r="12" spans="1:14" s="65" customFormat="1" ht="30" customHeight="1">
      <c r="B12" s="94" t="s">
        <v>4</v>
      </c>
      <c r="C12" s="94" t="s">
        <v>45</v>
      </c>
      <c r="D12" s="72">
        <v>4285311.55</v>
      </c>
      <c r="E12" s="72">
        <v>470000</v>
      </c>
      <c r="F12" s="72">
        <v>45500</v>
      </c>
      <c r="G12" s="72"/>
      <c r="H12" s="72">
        <f>SUM(D12:G12)</f>
        <v>4800811.55</v>
      </c>
      <c r="I12" s="93">
        <v>0.32</v>
      </c>
      <c r="J12" s="93">
        <v>0.04</v>
      </c>
    </row>
    <row r="13" spans="1:14" s="65" customFormat="1" ht="30" customHeight="1">
      <c r="B13" s="98" t="s">
        <v>106</v>
      </c>
      <c r="C13" s="98" t="s">
        <v>46</v>
      </c>
      <c r="D13" s="99">
        <v>820000</v>
      </c>
      <c r="E13" s="101">
        <v>114369</v>
      </c>
      <c r="F13" s="101">
        <v>12411</v>
      </c>
      <c r="G13" s="101"/>
      <c r="H13" s="101">
        <f>SUM(D13:G13)</f>
        <v>946780</v>
      </c>
      <c r="I13" s="100">
        <v>0.26</v>
      </c>
      <c r="J13" s="100">
        <v>0.04</v>
      </c>
    </row>
    <row r="14" spans="1:14" s="65" customFormat="1" ht="30" customHeight="1">
      <c r="B14" s="94" t="s">
        <v>6</v>
      </c>
      <c r="C14" s="94" t="s">
        <v>47</v>
      </c>
      <c r="D14" s="72">
        <v>5592293</v>
      </c>
      <c r="E14" s="72">
        <v>108420</v>
      </c>
      <c r="F14" s="72">
        <v>182998</v>
      </c>
      <c r="G14" s="72"/>
      <c r="H14" s="72">
        <f t="shared" ref="H14:H25" si="0">SUM(D14:G14)</f>
        <v>5883711</v>
      </c>
      <c r="I14" s="93">
        <v>0.28999999999999998</v>
      </c>
      <c r="J14" s="93">
        <v>0.01</v>
      </c>
    </row>
    <row r="15" spans="1:14" s="65" customFormat="1" ht="30" customHeight="1">
      <c r="B15" s="98" t="s">
        <v>7</v>
      </c>
      <c r="C15" s="98" t="s">
        <v>43</v>
      </c>
      <c r="D15" s="99">
        <v>774738</v>
      </c>
      <c r="E15" s="99">
        <v>124522</v>
      </c>
      <c r="F15" s="99">
        <v>4711</v>
      </c>
      <c r="G15" s="99"/>
      <c r="H15" s="99">
        <f t="shared" si="0"/>
        <v>903971</v>
      </c>
      <c r="I15" s="100">
        <v>0.27</v>
      </c>
      <c r="J15" s="100">
        <v>0.04</v>
      </c>
    </row>
    <row r="16" spans="1:14" s="65" customFormat="1" ht="30" customHeight="1">
      <c r="B16" s="94" t="s">
        <v>8</v>
      </c>
      <c r="C16" s="94" t="s">
        <v>47</v>
      </c>
      <c r="D16" s="72">
        <v>1442517</v>
      </c>
      <c r="E16" s="72">
        <v>72304</v>
      </c>
      <c r="F16" s="72">
        <v>11206</v>
      </c>
      <c r="G16" s="72"/>
      <c r="H16" s="72">
        <f t="shared" si="0"/>
        <v>1526027</v>
      </c>
      <c r="I16" s="93">
        <v>0.33</v>
      </c>
      <c r="J16" s="93">
        <v>0.02</v>
      </c>
    </row>
    <row r="17" spans="2:20" s="65" customFormat="1" ht="30" customHeight="1">
      <c r="B17" s="98" t="s">
        <v>9</v>
      </c>
      <c r="C17" s="98" t="s">
        <v>47</v>
      </c>
      <c r="D17" s="99">
        <v>185981</v>
      </c>
      <c r="E17" s="99">
        <v>11563</v>
      </c>
      <c r="F17" s="99">
        <v>4578</v>
      </c>
      <c r="G17" s="99"/>
      <c r="H17" s="99">
        <f t="shared" si="0"/>
        <v>202122</v>
      </c>
      <c r="I17" s="100">
        <v>0.14000000000000001</v>
      </c>
      <c r="J17" s="100">
        <v>0.01</v>
      </c>
    </row>
    <row r="18" spans="2:20" s="65" customFormat="1" ht="30" customHeight="1">
      <c r="B18" s="94" t="s">
        <v>10</v>
      </c>
      <c r="C18" s="94" t="s">
        <v>48</v>
      </c>
      <c r="D18" s="72">
        <v>453198</v>
      </c>
      <c r="E18" s="72">
        <v>27000</v>
      </c>
      <c r="F18" s="72">
        <v>81826</v>
      </c>
      <c r="G18" s="72">
        <v>62400</v>
      </c>
      <c r="H18" s="72">
        <f t="shared" si="0"/>
        <v>624424</v>
      </c>
      <c r="I18" s="93">
        <v>0.05</v>
      </c>
      <c r="J18" s="93">
        <v>0</v>
      </c>
    </row>
    <row r="19" spans="2:20" s="65" customFormat="1" ht="30" customHeight="1">
      <c r="B19" s="98" t="s">
        <v>11</v>
      </c>
      <c r="C19" s="98" t="s">
        <v>49</v>
      </c>
      <c r="D19" s="99">
        <v>210004</v>
      </c>
      <c r="E19" s="99">
        <v>75500</v>
      </c>
      <c r="F19" s="99">
        <v>3072</v>
      </c>
      <c r="G19" s="99"/>
      <c r="H19" s="99">
        <f t="shared" si="0"/>
        <v>288576</v>
      </c>
      <c r="I19" s="100">
        <v>0.16</v>
      </c>
      <c r="J19" s="100">
        <v>0.06</v>
      </c>
    </row>
    <row r="20" spans="2:20" s="65" customFormat="1" ht="30" customHeight="1">
      <c r="B20" s="94" t="s">
        <v>12</v>
      </c>
      <c r="C20" s="94" t="s">
        <v>43</v>
      </c>
      <c r="D20" s="72">
        <v>620489</v>
      </c>
      <c r="E20" s="72">
        <v>116513</v>
      </c>
      <c r="F20" s="72">
        <v>5422</v>
      </c>
      <c r="G20" s="72"/>
      <c r="H20" s="72">
        <f t="shared" si="0"/>
        <v>742424</v>
      </c>
      <c r="I20" s="93">
        <v>0.18</v>
      </c>
      <c r="J20" s="93">
        <v>0.03</v>
      </c>
    </row>
    <row r="21" spans="2:20" s="65" customFormat="1" ht="30" customHeight="1">
      <c r="B21" s="98" t="s">
        <v>13</v>
      </c>
      <c r="C21" s="98" t="s">
        <v>43</v>
      </c>
      <c r="D21" s="99">
        <v>2290902</v>
      </c>
      <c r="E21" s="99">
        <v>226563</v>
      </c>
      <c r="F21" s="99">
        <v>36069</v>
      </c>
      <c r="G21" s="99"/>
      <c r="H21" s="99">
        <f t="shared" si="0"/>
        <v>2553534</v>
      </c>
      <c r="I21" s="100">
        <v>0.21</v>
      </c>
      <c r="J21" s="100">
        <v>0.02</v>
      </c>
    </row>
    <row r="22" spans="2:20" s="65" customFormat="1" ht="30" customHeight="1">
      <c r="B22" s="94" t="s">
        <v>14</v>
      </c>
      <c r="C22" s="94" t="s">
        <v>53</v>
      </c>
      <c r="D22" s="72">
        <v>379966</v>
      </c>
      <c r="E22" s="72">
        <v>119036</v>
      </c>
      <c r="F22" s="72">
        <v>6626</v>
      </c>
      <c r="G22" s="72"/>
      <c r="H22" s="72">
        <f t="shared" si="0"/>
        <v>505628</v>
      </c>
      <c r="I22" s="93">
        <v>0.25</v>
      </c>
      <c r="J22" s="93">
        <v>0.04</v>
      </c>
    </row>
    <row r="23" spans="2:20" s="65" customFormat="1" ht="30" customHeight="1">
      <c r="B23" s="98" t="s">
        <v>15</v>
      </c>
      <c r="C23" s="98" t="s">
        <v>50</v>
      </c>
      <c r="D23" s="99">
        <v>819174</v>
      </c>
      <c r="E23" s="99">
        <v>22634</v>
      </c>
      <c r="F23" s="99">
        <v>26909</v>
      </c>
      <c r="G23" s="99"/>
      <c r="H23" s="99">
        <f t="shared" si="0"/>
        <v>868717</v>
      </c>
      <c r="I23" s="100">
        <v>0.14000000000000001</v>
      </c>
      <c r="J23" s="100">
        <v>0</v>
      </c>
    </row>
    <row r="24" spans="2:20" s="65" customFormat="1" ht="30" customHeight="1">
      <c r="B24" s="94" t="s">
        <v>16</v>
      </c>
      <c r="C24" s="94" t="s">
        <v>43</v>
      </c>
      <c r="D24" s="72">
        <v>4386158</v>
      </c>
      <c r="E24" s="72">
        <v>652225</v>
      </c>
      <c r="F24" s="72">
        <v>38639</v>
      </c>
      <c r="G24" s="72"/>
      <c r="H24" s="72">
        <f t="shared" si="0"/>
        <v>5077022</v>
      </c>
      <c r="I24" s="93">
        <v>0.23</v>
      </c>
      <c r="J24" s="93">
        <v>0.03</v>
      </c>
    </row>
    <row r="25" spans="2:20" s="65" customFormat="1" ht="30" customHeight="1">
      <c r="B25" s="199" t="s">
        <v>1</v>
      </c>
      <c r="C25" s="199"/>
      <c r="D25" s="141">
        <f>SUM(D10:D24)</f>
        <v>24293820.550000001</v>
      </c>
      <c r="E25" s="141">
        <f>SUM(E10:E24)</f>
        <v>2472768</v>
      </c>
      <c r="F25" s="141">
        <f>SUM(F10:F24)</f>
        <v>520103</v>
      </c>
      <c r="G25" s="141">
        <f>SUM(G10:G24)</f>
        <v>62400</v>
      </c>
      <c r="H25" s="141">
        <f t="shared" si="0"/>
        <v>27349091.550000001</v>
      </c>
      <c r="I25" s="142">
        <v>0.23</v>
      </c>
      <c r="J25" s="142">
        <v>0.02</v>
      </c>
    </row>
    <row r="26" spans="2:20" s="65" customFormat="1" ht="30" customHeight="1"/>
    <row r="27" spans="2:20" s="65" customFormat="1" ht="25" customHeight="1">
      <c r="B27" s="203" t="s">
        <v>104</v>
      </c>
      <c r="C27" s="203"/>
      <c r="D27" s="203"/>
      <c r="E27" s="203"/>
      <c r="F27" s="203"/>
      <c r="G27" s="203"/>
      <c r="H27" s="203"/>
      <c r="I27" s="203"/>
      <c r="J27" s="203"/>
    </row>
    <row r="28" spans="2:20" s="69" customFormat="1" ht="25" customHeight="1">
      <c r="B28" s="204" t="s">
        <v>123</v>
      </c>
      <c r="C28" s="204"/>
      <c r="D28" s="204"/>
      <c r="E28" s="204"/>
      <c r="F28" s="204"/>
      <c r="G28" s="204"/>
      <c r="H28" s="204"/>
      <c r="I28" s="204"/>
      <c r="J28" s="204"/>
    </row>
    <row r="29" spans="2:20" s="70" customFormat="1" ht="30" customHeight="1">
      <c r="B29" s="89"/>
    </row>
    <row r="30" spans="2:20" s="161" customFormat="1" ht="30" customHeight="1">
      <c r="B30" s="159" t="s">
        <v>118</v>
      </c>
      <c r="D30" s="160"/>
      <c r="E30" s="160"/>
      <c r="F30" s="162"/>
      <c r="G30" s="172"/>
      <c r="I30" s="172"/>
      <c r="J30" s="178" t="s">
        <v>139</v>
      </c>
      <c r="K30" s="164"/>
      <c r="T30" s="173"/>
    </row>
    <row r="31" spans="2:20" s="15" customFormat="1" ht="30" customHeight="1">
      <c r="B31" s="134"/>
      <c r="C31" s="135"/>
      <c r="D31" s="135"/>
      <c r="E31" s="135"/>
      <c r="F31" s="135"/>
    </row>
    <row r="32" spans="2:20" s="15" customFormat="1" ht="50" customHeight="1">
      <c r="B32" s="197" t="s">
        <v>78</v>
      </c>
      <c r="C32" s="197"/>
      <c r="D32" s="197"/>
      <c r="E32" s="197"/>
      <c r="F32" s="197"/>
      <c r="G32" s="197"/>
      <c r="H32" s="197"/>
      <c r="I32" s="197"/>
      <c r="J32" s="197"/>
      <c r="K32" s="140"/>
      <c r="L32" s="140"/>
      <c r="M32" s="140"/>
      <c r="N32" s="140"/>
      <c r="O32" s="140"/>
      <c r="P32" s="140"/>
      <c r="Q32" s="140"/>
      <c r="R32" s="140"/>
      <c r="S32" s="140"/>
    </row>
    <row r="33" spans="2:2" ht="30" customHeight="1">
      <c r="B33" s="20"/>
    </row>
    <row r="34" spans="2:2" s="71" customFormat="1" ht="30" customHeight="1"/>
  </sheetData>
  <mergeCells count="11">
    <mergeCell ref="B5:J5"/>
    <mergeCell ref="B6:J6"/>
    <mergeCell ref="B27:J27"/>
    <mergeCell ref="B28:J28"/>
    <mergeCell ref="B32:J32"/>
    <mergeCell ref="I8:I9"/>
    <mergeCell ref="J8:J9"/>
    <mergeCell ref="C8:C9"/>
    <mergeCell ref="B25:C25"/>
    <mergeCell ref="D8:H8"/>
    <mergeCell ref="B8:B9"/>
  </mergeCells>
  <phoneticPr fontId="0" type="noConversion"/>
  <hyperlinks>
    <hyperlink ref="B32" location="Índice!A1" display="Volver al índice"/>
    <hyperlink ref="B30" location="Índice!A1" display="  Atrás "/>
    <hyperlink ref="J30" location="'1.b'!A1" display="Siguiente   è"/>
  </hyperlinks>
  <pageMargins left="0.70000000000000007" right="0.70000000000000007" top="1.34" bottom="0.75000000000000011" header="0.30000000000000004" footer="0.30000000000000004"/>
  <pageSetup paperSize="9" scale="55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2"/>
  <sheetViews>
    <sheetView showGridLines="0" workbookViewId="0"/>
  </sheetViews>
  <sheetFormatPr baseColWidth="10" defaultColWidth="13.6640625" defaultRowHeight="30" customHeight="1" x14ac:dyDescent="0"/>
  <cols>
    <col min="1" max="1" width="13.6640625" style="57"/>
    <col min="2" max="2" width="28" style="57" customWidth="1"/>
    <col min="3" max="3" width="17.5" style="57" customWidth="1"/>
    <col min="4" max="4" width="17.83203125" style="57" customWidth="1"/>
    <col min="5" max="6" width="13.6640625" style="57"/>
    <col min="7" max="7" width="17.1640625" style="57" customWidth="1"/>
    <col min="8" max="8" width="19.5" style="57" customWidth="1"/>
    <col min="9" max="16384" width="13.6640625" style="57"/>
  </cols>
  <sheetData>
    <row r="1" spans="1:16" s="129" customFormat="1" ht="30.75" customHeight="1"/>
    <row r="2" spans="1:16" s="129" customFormat="1" ht="62" customHeight="1">
      <c r="A2" s="130"/>
      <c r="B2" s="130"/>
      <c r="C2" s="130"/>
      <c r="F2" s="131"/>
      <c r="G2" s="192" t="s">
        <v>140</v>
      </c>
      <c r="H2" s="192"/>
    </row>
    <row r="3" spans="1:16" s="129" customFormat="1" ht="30.75" customHeight="1">
      <c r="A3" s="130"/>
      <c r="B3" s="130"/>
      <c r="G3" s="132"/>
      <c r="H3" s="132"/>
      <c r="I3" s="132"/>
      <c r="J3" s="132"/>
    </row>
    <row r="4" spans="1:16" s="29" customFormat="1" ht="30" customHeight="1"/>
    <row r="5" spans="1:16" s="157" customFormat="1" ht="60" customHeight="1">
      <c r="B5" s="201" t="s">
        <v>58</v>
      </c>
      <c r="C5" s="201"/>
      <c r="D5" s="201"/>
      <c r="E5" s="201"/>
      <c r="F5" s="201"/>
      <c r="G5" s="201"/>
      <c r="H5" s="201"/>
      <c r="I5" s="176"/>
      <c r="J5" s="176"/>
      <c r="K5" s="176"/>
      <c r="L5" s="176"/>
      <c r="M5" s="176"/>
      <c r="N5" s="176"/>
      <c r="O5" s="176"/>
      <c r="P5" s="176"/>
    </row>
    <row r="6" spans="1:16" s="157" customFormat="1" ht="30" customHeight="1">
      <c r="B6" s="202" t="s">
        <v>137</v>
      </c>
      <c r="C6" s="202"/>
      <c r="D6" s="202"/>
      <c r="E6" s="202"/>
      <c r="F6" s="202"/>
      <c r="G6" s="202"/>
      <c r="H6" s="202"/>
      <c r="I6" s="167"/>
      <c r="J6" s="167"/>
      <c r="K6" s="167"/>
      <c r="L6" s="167"/>
      <c r="M6" s="167"/>
      <c r="N6" s="167"/>
    </row>
    <row r="7" spans="1:16" s="15" customFormat="1" ht="30" customHeight="1">
      <c r="F7" s="14"/>
    </row>
    <row r="8" spans="1:16" s="88" customFormat="1" ht="50" customHeight="1">
      <c r="B8" s="121" t="s">
        <v>34</v>
      </c>
      <c r="C8" s="121" t="s">
        <v>42</v>
      </c>
      <c r="D8" s="120" t="s">
        <v>64</v>
      </c>
      <c r="E8" s="120" t="s">
        <v>65</v>
      </c>
      <c r="F8" s="121" t="s">
        <v>0</v>
      </c>
      <c r="G8" s="121" t="s">
        <v>33</v>
      </c>
      <c r="H8" s="121" t="s">
        <v>1</v>
      </c>
    </row>
    <row r="9" spans="1:16" s="88" customFormat="1" ht="30" customHeight="1">
      <c r="B9" s="83" t="s">
        <v>2</v>
      </c>
      <c r="C9" s="84" t="s">
        <v>43</v>
      </c>
      <c r="D9" s="91">
        <f>+'1.a'!D10/'1.a'!$H10</f>
        <v>0.82765333380562922</v>
      </c>
      <c r="E9" s="91">
        <f>+'1.a'!E10/'1.a'!$H10</f>
        <v>0.16627022048773277</v>
      </c>
      <c r="F9" s="91">
        <f>+'1.a'!F10/'1.a'!$H10</f>
        <v>6.0764457066380412E-3</v>
      </c>
      <c r="G9" s="91">
        <f>+'1.a'!G10/'1.a'!$H10</f>
        <v>0</v>
      </c>
      <c r="H9" s="92">
        <f>+'1.a'!H10/'1.a'!$H10</f>
        <v>1</v>
      </c>
    </row>
    <row r="10" spans="1:16" s="88" customFormat="1" ht="30" customHeight="1">
      <c r="B10" s="102" t="s">
        <v>107</v>
      </c>
      <c r="C10" s="103" t="s">
        <v>44</v>
      </c>
      <c r="D10" s="104">
        <f>+'1.a'!D11/'1.a'!$H11</f>
        <v>0.85050274113513258</v>
      </c>
      <c r="E10" s="104">
        <f>+'1.a'!E11/'1.a'!$H11</f>
        <v>0.10312827553888577</v>
      </c>
      <c r="F10" s="104">
        <f>+'1.a'!F11/'1.a'!$H11</f>
        <v>4.6368983325981633E-2</v>
      </c>
      <c r="G10" s="104">
        <f>+'1.a'!G11/'1.a'!$H11</f>
        <v>0</v>
      </c>
      <c r="H10" s="105">
        <f>+'1.a'!H11/'1.a'!$H11</f>
        <v>1</v>
      </c>
    </row>
    <row r="11" spans="1:16" s="88" customFormat="1" ht="30" customHeight="1">
      <c r="B11" s="83" t="s">
        <v>4</v>
      </c>
      <c r="C11" s="84" t="s">
        <v>45</v>
      </c>
      <c r="D11" s="91">
        <f>+'1.a'!D12/'1.a'!$H12</f>
        <v>0.89262232132398533</v>
      </c>
      <c r="E11" s="91">
        <f>+'1.a'!E12/'1.a'!$H12</f>
        <v>9.7900114408781574E-2</v>
      </c>
      <c r="F11" s="91">
        <f>+'1.a'!F12/'1.a'!$H12</f>
        <v>9.4775642672331097E-3</v>
      </c>
      <c r="G11" s="91">
        <f>+'1.a'!G12/'1.a'!$H12</f>
        <v>0</v>
      </c>
      <c r="H11" s="92">
        <f>+'1.a'!H12/'1.a'!$H12</f>
        <v>1</v>
      </c>
    </row>
    <row r="12" spans="1:16" s="88" customFormat="1" ht="30" customHeight="1">
      <c r="B12" s="102" t="s">
        <v>108</v>
      </c>
      <c r="C12" s="103" t="s">
        <v>46</v>
      </c>
      <c r="D12" s="104">
        <f>+'1.a'!D13/'1.a'!$H13</f>
        <v>0.86609349584908846</v>
      </c>
      <c r="E12" s="104">
        <f>+'1.a'!E13/'1.a'!$H13</f>
        <v>0.12079786222776147</v>
      </c>
      <c r="F12" s="104">
        <f>+'1.a'!F13/'1.a'!$H13</f>
        <v>1.3108641923150045E-2</v>
      </c>
      <c r="G12" s="104">
        <f>+'1.a'!G13/'1.a'!$H13</f>
        <v>0</v>
      </c>
      <c r="H12" s="105">
        <f>+'1.a'!H13/'1.a'!$H13</f>
        <v>1</v>
      </c>
    </row>
    <row r="13" spans="1:16" s="88" customFormat="1" ht="30" customHeight="1">
      <c r="B13" s="83" t="s">
        <v>6</v>
      </c>
      <c r="C13" s="84" t="s">
        <v>47</v>
      </c>
      <c r="D13" s="91">
        <f>+'1.a'!D14/'1.a'!$H14</f>
        <v>0.95047037490454578</v>
      </c>
      <c r="E13" s="91">
        <f>+'1.a'!E14/'1.a'!$H14</f>
        <v>1.8427145724866499E-2</v>
      </c>
      <c r="F13" s="91">
        <f>+'1.a'!F14/'1.a'!$H14</f>
        <v>3.1102479370587712E-2</v>
      </c>
      <c r="G13" s="91">
        <f>+'1.a'!G14/'1.a'!$H14</f>
        <v>0</v>
      </c>
      <c r="H13" s="92">
        <f>+'1.a'!H14/'1.a'!$H14</f>
        <v>1</v>
      </c>
    </row>
    <row r="14" spans="1:16" s="88" customFormat="1" ht="30" customHeight="1">
      <c r="B14" s="102" t="s">
        <v>7</v>
      </c>
      <c r="C14" s="103" t="s">
        <v>43</v>
      </c>
      <c r="D14" s="104">
        <f>+'1.a'!D15/'1.a'!$H15</f>
        <v>0.85703855544038465</v>
      </c>
      <c r="E14" s="104">
        <f>+'1.a'!E15/'1.a'!$H15</f>
        <v>0.13774999419229156</v>
      </c>
      <c r="F14" s="104">
        <f>+'1.a'!F15/'1.a'!$H15</f>
        <v>5.2114503673237307E-3</v>
      </c>
      <c r="G14" s="104">
        <f>+'1.a'!G15/'1.a'!$H15</f>
        <v>0</v>
      </c>
      <c r="H14" s="105">
        <f>+'1.a'!H15/'1.a'!$H15</f>
        <v>1</v>
      </c>
    </row>
    <row r="15" spans="1:16" s="88" customFormat="1" ht="30" customHeight="1">
      <c r="B15" s="83" t="s">
        <v>8</v>
      </c>
      <c r="C15" s="84" t="s">
        <v>47</v>
      </c>
      <c r="D15" s="91">
        <f>+'1.a'!D16/'1.a'!$H16</f>
        <v>0.94527619760331894</v>
      </c>
      <c r="E15" s="91">
        <f>+'1.a'!E16/'1.a'!$H16</f>
        <v>4.7380550933895663E-2</v>
      </c>
      <c r="F15" s="91">
        <f>+'1.a'!F16/'1.a'!$H16</f>
        <v>7.3432514627853902E-3</v>
      </c>
      <c r="G15" s="91">
        <f>+'1.a'!G16/'1.a'!$H16</f>
        <v>0</v>
      </c>
      <c r="H15" s="92">
        <f>+'1.a'!H16/'1.a'!$H16</f>
        <v>1</v>
      </c>
    </row>
    <row r="16" spans="1:16" s="88" customFormat="1" ht="30" customHeight="1">
      <c r="B16" s="102" t="s">
        <v>9</v>
      </c>
      <c r="C16" s="103" t="s">
        <v>47</v>
      </c>
      <c r="D16" s="104">
        <f>+'1.a'!D17/'1.a'!$H17</f>
        <v>0.9201422902999179</v>
      </c>
      <c r="E16" s="104">
        <f>+'1.a'!E17/'1.a'!$H17</f>
        <v>5.7208022877272141E-2</v>
      </c>
      <c r="F16" s="104">
        <f>+'1.a'!F17/'1.a'!$H17</f>
        <v>2.2649686822809986E-2</v>
      </c>
      <c r="G16" s="104">
        <f>+'1.a'!G17/'1.a'!$H17</f>
        <v>0</v>
      </c>
      <c r="H16" s="105">
        <f>+'1.a'!H17/'1.a'!$H17</f>
        <v>1</v>
      </c>
    </row>
    <row r="17" spans="2:20" s="88" customFormat="1" ht="30" customHeight="1">
      <c r="B17" s="83" t="s">
        <v>10</v>
      </c>
      <c r="C17" s="84" t="s">
        <v>48</v>
      </c>
      <c r="D17" s="91">
        <f>+'1.a'!D18/'1.a'!$H18</f>
        <v>0.72578568408645405</v>
      </c>
      <c r="E17" s="91">
        <f>+'1.a'!E18/'1.a'!$H18</f>
        <v>4.3239849845617719E-2</v>
      </c>
      <c r="F17" s="91">
        <f>+'1.a'!F18/'1.a'!$H18</f>
        <v>0.13104236864694502</v>
      </c>
      <c r="G17" s="91">
        <f>+'1.a'!G18/'1.a'!$H18</f>
        <v>9.9932097420983176E-2</v>
      </c>
      <c r="H17" s="92">
        <f>+'1.a'!H18/'1.a'!$H18</f>
        <v>1</v>
      </c>
    </row>
    <row r="18" spans="2:20" s="88" customFormat="1" ht="30" customHeight="1">
      <c r="B18" s="102" t="s">
        <v>11</v>
      </c>
      <c r="C18" s="103" t="s">
        <v>49</v>
      </c>
      <c r="D18" s="104">
        <f>+'1.a'!D19/'1.a'!$H19</f>
        <v>0.72772510534486579</v>
      </c>
      <c r="E18" s="104">
        <f>+'1.a'!E19/'1.a'!$H19</f>
        <v>0.26162951874029716</v>
      </c>
      <c r="F18" s="104">
        <f>+'1.a'!F19/'1.a'!$H19</f>
        <v>1.0645375914836993E-2</v>
      </c>
      <c r="G18" s="104">
        <f>+'1.a'!G19/'1.a'!$H19</f>
        <v>0</v>
      </c>
      <c r="H18" s="105">
        <f>+'1.a'!H19/'1.a'!$H19</f>
        <v>1</v>
      </c>
    </row>
    <row r="19" spans="2:20" s="88" customFormat="1" ht="30" customHeight="1">
      <c r="B19" s="83" t="s">
        <v>12</v>
      </c>
      <c r="C19" s="84" t="s">
        <v>43</v>
      </c>
      <c r="D19" s="91">
        <f>+'1.a'!D20/'1.a'!$H20</f>
        <v>0.83576096677909117</v>
      </c>
      <c r="E19" s="91">
        <f>+'1.a'!E20/'1.a'!$H20</f>
        <v>0.15693592879540533</v>
      </c>
      <c r="F19" s="91">
        <f>+'1.a'!F20/'1.a'!$H20</f>
        <v>7.3031044255034861E-3</v>
      </c>
      <c r="G19" s="91">
        <f>+'1.a'!G20/'1.a'!$H20</f>
        <v>0</v>
      </c>
      <c r="H19" s="92">
        <f>+'1.a'!H20/'1.a'!$H20</f>
        <v>1</v>
      </c>
    </row>
    <row r="20" spans="2:20" s="88" customFormat="1" ht="30" customHeight="1">
      <c r="B20" s="102" t="s">
        <v>13</v>
      </c>
      <c r="C20" s="103" t="s">
        <v>43</v>
      </c>
      <c r="D20" s="104">
        <f>+'1.a'!D21/'1.a'!$H21</f>
        <v>0.89714959738151123</v>
      </c>
      <c r="E20" s="104">
        <f>+'1.a'!E21/'1.a'!$H21</f>
        <v>8.8725272504693489E-2</v>
      </c>
      <c r="F20" s="104">
        <f>+'1.a'!F21/'1.a'!$H21</f>
        <v>1.4125130113795235E-2</v>
      </c>
      <c r="G20" s="104">
        <f>+'1.a'!G21/'1.a'!$H21</f>
        <v>0</v>
      </c>
      <c r="H20" s="105">
        <f>+'1.a'!H21/'1.a'!$H21</f>
        <v>1</v>
      </c>
    </row>
    <row r="21" spans="2:20" s="88" customFormat="1" ht="30" customHeight="1">
      <c r="B21" s="83" t="s">
        <v>14</v>
      </c>
      <c r="C21" s="84" t="s">
        <v>53</v>
      </c>
      <c r="D21" s="91">
        <f>+'1.a'!D22/'1.a'!$H22</f>
        <v>0.7514734152380802</v>
      </c>
      <c r="E21" s="91">
        <f>+'1.a'!E22/'1.a'!$H22</f>
        <v>0.23542208896659203</v>
      </c>
      <c r="F21" s="91">
        <f>+'1.a'!F22/'1.a'!$H22</f>
        <v>1.310449579532779E-2</v>
      </c>
      <c r="G21" s="91">
        <f>+'1.a'!G22/'1.a'!$H22</f>
        <v>0</v>
      </c>
      <c r="H21" s="92">
        <f>+'1.a'!H22/'1.a'!$H22</f>
        <v>1</v>
      </c>
    </row>
    <row r="22" spans="2:20" s="88" customFormat="1" ht="30" customHeight="1">
      <c r="B22" s="102" t="s">
        <v>15</v>
      </c>
      <c r="C22" s="103" t="s">
        <v>50</v>
      </c>
      <c r="D22" s="104">
        <f>+'1.a'!D23/'1.a'!$H23</f>
        <v>0.94296992000847224</v>
      </c>
      <c r="E22" s="104">
        <f>+'1.a'!E23/'1.a'!$H23</f>
        <v>2.6054514876536317E-2</v>
      </c>
      <c r="F22" s="104">
        <f>+'1.a'!F23/'1.a'!$H23</f>
        <v>3.0975565114991419E-2</v>
      </c>
      <c r="G22" s="104">
        <f>+'1.a'!G23/'1.a'!$H23</f>
        <v>0</v>
      </c>
      <c r="H22" s="105">
        <f>+'1.a'!H23/'1.a'!$H23</f>
        <v>1</v>
      </c>
    </row>
    <row r="23" spans="2:20" s="88" customFormat="1" ht="30" customHeight="1">
      <c r="B23" s="83" t="s">
        <v>16</v>
      </c>
      <c r="C23" s="84" t="s">
        <v>43</v>
      </c>
      <c r="D23" s="91">
        <f>+'1.a'!D24/'1.a'!$H24</f>
        <v>0.86392337870507552</v>
      </c>
      <c r="E23" s="91">
        <f>+'1.a'!E24/'1.a'!$H24</f>
        <v>0.12846605746439546</v>
      </c>
      <c r="F23" s="91">
        <f>+'1.a'!F24/'1.a'!$H24</f>
        <v>7.6105638305289987E-3</v>
      </c>
      <c r="G23" s="91">
        <f>+'1.a'!G24/'1.a'!$H24</f>
        <v>0</v>
      </c>
      <c r="H23" s="92">
        <f>+'1.a'!H24/'1.a'!$H24</f>
        <v>1</v>
      </c>
    </row>
    <row r="24" spans="2:20" s="88" customFormat="1" ht="30" customHeight="1">
      <c r="B24" s="205" t="s">
        <v>1</v>
      </c>
      <c r="C24" s="205"/>
      <c r="D24" s="143">
        <f>+'1.a'!D25/'1.a'!$H25</f>
        <v>0.88828619793771546</v>
      </c>
      <c r="E24" s="143">
        <f>+'1.a'!E25/'1.a'!$H25</f>
        <v>9.041499588676466E-2</v>
      </c>
      <c r="F24" s="143">
        <f>+'1.a'!F25/'1.a'!$H25</f>
        <v>1.9017194741154025E-2</v>
      </c>
      <c r="G24" s="143">
        <f>+'1.a'!G25/'1.a'!$H25</f>
        <v>2.2816114343659068E-3</v>
      </c>
      <c r="H24" s="143">
        <f>+'1.a'!H25/'1.a'!$H25</f>
        <v>1</v>
      </c>
    </row>
    <row r="25" spans="2:20" s="88" customFormat="1" ht="30" customHeight="1"/>
    <row r="26" spans="2:20" ht="25" customHeight="1">
      <c r="B26" s="203" t="s">
        <v>104</v>
      </c>
      <c r="C26" s="203"/>
      <c r="D26" s="203"/>
      <c r="E26" s="203"/>
      <c r="F26" s="203"/>
      <c r="G26" s="203"/>
      <c r="H26" s="203"/>
    </row>
    <row r="27" spans="2:20" ht="25" customHeight="1">
      <c r="B27" s="204" t="s">
        <v>112</v>
      </c>
      <c r="C27" s="204"/>
      <c r="D27" s="204"/>
      <c r="E27" s="204"/>
      <c r="F27" s="204"/>
      <c r="G27" s="204"/>
      <c r="H27" s="204"/>
    </row>
    <row r="28" spans="2:20" ht="30" customHeight="1">
      <c r="B28" s="89"/>
    </row>
    <row r="29" spans="2:20" s="161" customFormat="1" ht="30" customHeight="1">
      <c r="B29" s="159" t="s">
        <v>118</v>
      </c>
      <c r="D29" s="160"/>
      <c r="E29" s="160"/>
      <c r="F29" s="162"/>
      <c r="G29" s="172"/>
      <c r="H29" s="177" t="s">
        <v>133</v>
      </c>
      <c r="I29" s="159"/>
      <c r="J29" s="164"/>
      <c r="K29" s="164"/>
      <c r="T29" s="173"/>
    </row>
    <row r="30" spans="2:20" s="15" customFormat="1" ht="30" customHeight="1">
      <c r="B30" s="134"/>
      <c r="C30" s="135"/>
      <c r="D30" s="135"/>
      <c r="E30" s="135"/>
      <c r="F30" s="135"/>
    </row>
    <row r="31" spans="2:20" s="15" customFormat="1" ht="50" customHeight="1">
      <c r="B31" s="197" t="s">
        <v>78</v>
      </c>
      <c r="C31" s="197"/>
      <c r="D31" s="197"/>
      <c r="E31" s="197"/>
      <c r="F31" s="197"/>
      <c r="G31" s="197"/>
      <c r="H31" s="197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</row>
    <row r="32" spans="2:20" ht="30" customHeight="1">
      <c r="B32" s="90"/>
    </row>
  </sheetData>
  <mergeCells count="7">
    <mergeCell ref="G2:H2"/>
    <mergeCell ref="B31:H31"/>
    <mergeCell ref="B24:C24"/>
    <mergeCell ref="B5:H5"/>
    <mergeCell ref="B6:H6"/>
    <mergeCell ref="B26:H26"/>
    <mergeCell ref="B27:H27"/>
  </mergeCells>
  <phoneticPr fontId="0" type="noConversion"/>
  <hyperlinks>
    <hyperlink ref="B31" location="Índice!A1" display="Volver al índice"/>
    <hyperlink ref="B29" location="'1.a'!A1" display="  Atrás "/>
    <hyperlink ref="H29" location="'2.a'!A1" display="Siguiente   è"/>
    <hyperlink ref="I29" location="'2.a'!A1" display="'2.a'!A1"/>
  </hyperlinks>
  <pageMargins left="0.70000000000000007" right="0.70000000000000007" top="1.34" bottom="0.75000000000000011" header="0.30000000000000004" footer="0.30000000000000004"/>
  <pageSetup paperSize="9" scale="56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34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6640625" style="15" customWidth="1"/>
    <col min="3" max="3" width="19.6640625" style="15" customWidth="1"/>
    <col min="4" max="4" width="19.5" style="15" customWidth="1"/>
    <col min="5" max="5" width="12.83203125" style="15"/>
    <col min="6" max="6" width="21" style="15" customWidth="1"/>
    <col min="7" max="8" width="12.83203125" style="15"/>
    <col min="9" max="9" width="20.33203125" style="15" customWidth="1"/>
    <col min="10" max="10" width="21.33203125" style="15" customWidth="1"/>
    <col min="11" max="11" width="28.33203125" style="15" customWidth="1"/>
    <col min="12" max="16384" width="12.83203125" style="15"/>
  </cols>
  <sheetData>
    <row r="1" spans="1:256" s="129" customFormat="1" ht="30.75" customHeight="1"/>
    <row r="2" spans="1:256" s="129" customFormat="1" ht="62" customHeight="1">
      <c r="A2" s="130"/>
      <c r="B2" s="130"/>
      <c r="C2" s="130"/>
      <c r="D2" s="130"/>
      <c r="G2" s="131"/>
      <c r="P2" s="192" t="s">
        <v>140</v>
      </c>
      <c r="Q2" s="192"/>
      <c r="R2" s="192"/>
    </row>
    <row r="3" spans="1:256" s="129" customFormat="1" ht="30.75" customHeight="1">
      <c r="A3" s="130"/>
      <c r="B3" s="130"/>
      <c r="C3" s="130"/>
      <c r="H3" s="132"/>
      <c r="I3" s="132"/>
      <c r="J3" s="132"/>
      <c r="K3" s="132"/>
    </row>
    <row r="4" spans="1:256" s="129" customFormat="1" ht="30.75" customHeight="1">
      <c r="A4" s="130"/>
      <c r="B4" s="130"/>
      <c r="C4" s="130"/>
      <c r="H4" s="132"/>
      <c r="I4" s="132"/>
      <c r="J4" s="132"/>
      <c r="K4" s="132"/>
    </row>
    <row r="5" spans="1:256" s="129" customFormat="1" ht="60" customHeight="1">
      <c r="B5" s="201" t="s">
        <v>58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spans="1:256" s="129" customFormat="1" ht="30.75" customHeight="1">
      <c r="B6" s="208" t="s">
        <v>136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6"/>
      <c r="DH6" s="206"/>
      <c r="DI6" s="206"/>
      <c r="DJ6" s="206"/>
      <c r="DK6" s="206"/>
      <c r="DL6" s="206"/>
      <c r="DM6" s="206"/>
      <c r="DN6" s="206"/>
      <c r="DO6" s="206"/>
      <c r="DP6" s="206"/>
      <c r="DQ6" s="206"/>
      <c r="DR6" s="206"/>
      <c r="DS6" s="206"/>
      <c r="DT6" s="206"/>
      <c r="DU6" s="206"/>
      <c r="DV6" s="206"/>
      <c r="DW6" s="206"/>
      <c r="DX6" s="206"/>
      <c r="DY6" s="206"/>
      <c r="DZ6" s="206"/>
      <c r="EA6" s="206"/>
      <c r="EB6" s="206"/>
      <c r="EC6" s="206"/>
      <c r="ED6" s="206"/>
      <c r="EE6" s="206"/>
      <c r="EF6" s="206"/>
      <c r="EG6" s="206"/>
      <c r="EH6" s="206"/>
      <c r="EI6" s="206"/>
      <c r="EJ6" s="206"/>
      <c r="EK6" s="206"/>
      <c r="EL6" s="206"/>
      <c r="EM6" s="206"/>
      <c r="EN6" s="206"/>
      <c r="EO6" s="206"/>
      <c r="EP6" s="206"/>
      <c r="EQ6" s="206"/>
      <c r="ER6" s="206"/>
      <c r="ES6" s="206"/>
      <c r="ET6" s="206"/>
      <c r="EU6" s="206"/>
      <c r="EV6" s="206"/>
      <c r="EW6" s="206"/>
      <c r="EX6" s="206"/>
      <c r="EY6" s="206"/>
      <c r="EZ6" s="206"/>
      <c r="FA6" s="206"/>
      <c r="FB6" s="206"/>
      <c r="FC6" s="206"/>
      <c r="FD6" s="206"/>
      <c r="FE6" s="206"/>
      <c r="FF6" s="206"/>
      <c r="FG6" s="206"/>
      <c r="FH6" s="206"/>
      <c r="FI6" s="206"/>
      <c r="FJ6" s="206"/>
      <c r="FK6" s="206"/>
      <c r="FL6" s="206"/>
      <c r="FM6" s="206"/>
      <c r="FN6" s="206"/>
      <c r="FO6" s="206"/>
      <c r="FP6" s="206"/>
      <c r="FQ6" s="206"/>
      <c r="FR6" s="206"/>
      <c r="FS6" s="206"/>
      <c r="FT6" s="206"/>
      <c r="FU6" s="206"/>
      <c r="FV6" s="206"/>
      <c r="FW6" s="206"/>
      <c r="FX6" s="206"/>
      <c r="FY6" s="206"/>
      <c r="FZ6" s="206"/>
      <c r="GA6" s="206"/>
      <c r="GB6" s="206"/>
      <c r="GC6" s="206"/>
      <c r="GD6" s="206"/>
      <c r="GE6" s="206"/>
      <c r="GF6" s="206"/>
      <c r="GG6" s="206"/>
      <c r="GH6" s="206"/>
      <c r="GI6" s="206"/>
      <c r="GJ6" s="206"/>
      <c r="GK6" s="206"/>
      <c r="GL6" s="206"/>
      <c r="GM6" s="206"/>
      <c r="GN6" s="206"/>
      <c r="GO6" s="206"/>
      <c r="GP6" s="206"/>
      <c r="GQ6" s="206"/>
      <c r="GR6" s="206"/>
      <c r="GS6" s="206"/>
      <c r="GT6" s="206"/>
      <c r="GU6" s="206"/>
      <c r="GV6" s="206"/>
      <c r="GW6" s="206"/>
      <c r="GX6" s="206"/>
      <c r="GY6" s="206"/>
      <c r="GZ6" s="206"/>
      <c r="HA6" s="206"/>
      <c r="HB6" s="206"/>
      <c r="HC6" s="206"/>
      <c r="HD6" s="206"/>
      <c r="HE6" s="206"/>
      <c r="HF6" s="206"/>
      <c r="HG6" s="206"/>
      <c r="HH6" s="206"/>
      <c r="HI6" s="206"/>
      <c r="HJ6" s="206"/>
      <c r="HK6" s="206"/>
      <c r="HL6" s="206"/>
      <c r="HM6" s="206"/>
      <c r="HN6" s="206"/>
      <c r="HO6" s="206"/>
      <c r="HP6" s="206"/>
      <c r="HQ6" s="206"/>
      <c r="HR6" s="206"/>
      <c r="HS6" s="206"/>
      <c r="HT6" s="206"/>
      <c r="HU6" s="206"/>
      <c r="HV6" s="206"/>
      <c r="HW6" s="206"/>
      <c r="HX6" s="206"/>
      <c r="HY6" s="206"/>
      <c r="HZ6" s="206"/>
      <c r="IA6" s="206"/>
      <c r="IB6" s="206"/>
      <c r="IC6" s="206"/>
      <c r="ID6" s="206"/>
      <c r="IE6" s="206"/>
      <c r="IF6" s="206"/>
      <c r="IG6" s="206"/>
      <c r="IH6" s="206"/>
      <c r="II6" s="206"/>
      <c r="IJ6" s="206"/>
      <c r="IK6" s="206"/>
      <c r="IL6" s="206"/>
      <c r="IM6" s="206"/>
      <c r="IN6" s="206"/>
      <c r="IO6" s="206"/>
      <c r="IP6" s="206"/>
      <c r="IQ6" s="206"/>
      <c r="IR6" s="206"/>
      <c r="IS6" s="206"/>
      <c r="IT6" s="206"/>
      <c r="IU6" s="206"/>
      <c r="IV6" s="206"/>
    </row>
    <row r="7" spans="1:256" ht="30" customHeight="1">
      <c r="E7" s="14"/>
    </row>
    <row r="8" spans="1:256" s="32" customFormat="1" ht="30" customHeight="1">
      <c r="B8" s="200" t="s">
        <v>34</v>
      </c>
      <c r="C8" s="200" t="s">
        <v>42</v>
      </c>
      <c r="D8" s="200" t="s">
        <v>31</v>
      </c>
      <c r="E8" s="200"/>
      <c r="F8" s="200"/>
      <c r="G8" s="200"/>
      <c r="H8" s="200"/>
      <c r="I8" s="200"/>
      <c r="J8" s="200"/>
      <c r="K8" s="200"/>
      <c r="L8" s="200"/>
      <c r="M8" s="200" t="s">
        <v>17</v>
      </c>
      <c r="N8" s="200"/>
      <c r="O8" s="200"/>
      <c r="P8" s="200"/>
      <c r="Q8" s="198" t="s">
        <v>32</v>
      </c>
      <c r="R8" s="198" t="s">
        <v>1</v>
      </c>
    </row>
    <row r="9" spans="1:256" s="32" customFormat="1" ht="30" customHeight="1">
      <c r="B9" s="200"/>
      <c r="C9" s="200"/>
      <c r="D9" s="120" t="s">
        <v>29</v>
      </c>
      <c r="E9" s="120" t="s">
        <v>28</v>
      </c>
      <c r="F9" s="120" t="s">
        <v>80</v>
      </c>
      <c r="G9" s="120" t="s">
        <v>67</v>
      </c>
      <c r="H9" s="120" t="s">
        <v>68</v>
      </c>
      <c r="I9" s="120" t="s">
        <v>69</v>
      </c>
      <c r="J9" s="120" t="s">
        <v>70</v>
      </c>
      <c r="K9" s="120" t="s">
        <v>71</v>
      </c>
      <c r="L9" s="120" t="s">
        <v>41</v>
      </c>
      <c r="M9" s="120" t="s">
        <v>72</v>
      </c>
      <c r="N9" s="120" t="s">
        <v>73</v>
      </c>
      <c r="O9" s="120" t="s">
        <v>74</v>
      </c>
      <c r="P9" s="120" t="s">
        <v>41</v>
      </c>
      <c r="Q9" s="198"/>
      <c r="R9" s="198"/>
    </row>
    <row r="10" spans="1:256" s="32" customFormat="1" ht="30" customHeight="1">
      <c r="B10" s="76" t="s">
        <v>2</v>
      </c>
      <c r="C10" s="76" t="s">
        <v>43</v>
      </c>
      <c r="D10" s="85">
        <v>0</v>
      </c>
      <c r="E10" s="85">
        <v>0</v>
      </c>
      <c r="F10" s="85">
        <v>0</v>
      </c>
      <c r="G10" s="85">
        <v>291</v>
      </c>
      <c r="H10" s="85">
        <v>0</v>
      </c>
      <c r="I10" s="85">
        <v>6495</v>
      </c>
      <c r="J10" s="85">
        <v>28</v>
      </c>
      <c r="K10" s="85">
        <v>0</v>
      </c>
      <c r="L10" s="86">
        <f>+SUM(D10:K10)</f>
        <v>6814</v>
      </c>
      <c r="M10" s="85">
        <v>96</v>
      </c>
      <c r="N10" s="85">
        <v>0</v>
      </c>
      <c r="O10" s="85">
        <v>0</v>
      </c>
      <c r="P10" s="86">
        <f>+SUM(M10:O10)</f>
        <v>96</v>
      </c>
      <c r="Q10" s="86">
        <v>0</v>
      </c>
      <c r="R10" s="87">
        <f>+L10+P10+Q10</f>
        <v>6910</v>
      </c>
    </row>
    <row r="11" spans="1:256" s="32" customFormat="1" ht="30" customHeight="1">
      <c r="B11" s="98" t="s">
        <v>3</v>
      </c>
      <c r="C11" s="98" t="s">
        <v>44</v>
      </c>
      <c r="D11" s="106">
        <v>0</v>
      </c>
      <c r="E11" s="106">
        <v>0</v>
      </c>
      <c r="F11" s="106">
        <v>0</v>
      </c>
      <c r="G11" s="106">
        <v>4300</v>
      </c>
      <c r="H11" s="106">
        <v>0</v>
      </c>
      <c r="I11" s="106">
        <v>10245</v>
      </c>
      <c r="J11" s="106">
        <v>1059</v>
      </c>
      <c r="K11" s="106">
        <v>0</v>
      </c>
      <c r="L11" s="107">
        <f t="shared" ref="L11:L25" si="0">+SUM(D11:K11)</f>
        <v>15604</v>
      </c>
      <c r="M11" s="106">
        <v>0</v>
      </c>
      <c r="N11" s="106">
        <v>0</v>
      </c>
      <c r="O11" s="106">
        <v>0</v>
      </c>
      <c r="P11" s="107">
        <f t="shared" ref="P11:P25" si="1">+SUM(M11:O11)</f>
        <v>0</v>
      </c>
      <c r="Q11" s="107">
        <v>0</v>
      </c>
      <c r="R11" s="107">
        <f t="shared" ref="R11:R25" si="2">+L11+P11+Q11</f>
        <v>15604</v>
      </c>
    </row>
    <row r="12" spans="1:256" s="32" customFormat="1" ht="30" customHeight="1">
      <c r="B12" s="76" t="s">
        <v>4</v>
      </c>
      <c r="C12" s="76" t="s">
        <v>45</v>
      </c>
      <c r="D12" s="85">
        <v>0</v>
      </c>
      <c r="E12" s="85">
        <v>0</v>
      </c>
      <c r="F12" s="85">
        <v>401</v>
      </c>
      <c r="G12" s="85">
        <v>0</v>
      </c>
      <c r="H12" s="85">
        <v>496</v>
      </c>
      <c r="I12" s="85">
        <v>15585</v>
      </c>
      <c r="J12" s="85">
        <v>0</v>
      </c>
      <c r="K12" s="85">
        <v>0</v>
      </c>
      <c r="L12" s="86">
        <f t="shared" si="0"/>
        <v>16482</v>
      </c>
      <c r="M12" s="85">
        <v>1207</v>
      </c>
      <c r="N12" s="85">
        <v>447</v>
      </c>
      <c r="O12" s="85">
        <v>12</v>
      </c>
      <c r="P12" s="86">
        <f t="shared" si="1"/>
        <v>1666</v>
      </c>
      <c r="Q12" s="86">
        <v>0</v>
      </c>
      <c r="R12" s="87">
        <f t="shared" si="2"/>
        <v>18148</v>
      </c>
    </row>
    <row r="13" spans="1:256" s="32" customFormat="1" ht="30" customHeight="1">
      <c r="B13" s="98" t="s">
        <v>5</v>
      </c>
      <c r="C13" s="98" t="s">
        <v>46</v>
      </c>
      <c r="D13" s="106">
        <v>0</v>
      </c>
      <c r="E13" s="106">
        <v>5691</v>
      </c>
      <c r="F13" s="106">
        <v>326</v>
      </c>
      <c r="G13" s="106">
        <v>10541</v>
      </c>
      <c r="H13" s="106">
        <v>0</v>
      </c>
      <c r="I13" s="106">
        <v>1220</v>
      </c>
      <c r="J13" s="106">
        <v>0</v>
      </c>
      <c r="K13" s="106">
        <v>0</v>
      </c>
      <c r="L13" s="107">
        <f t="shared" si="0"/>
        <v>17778</v>
      </c>
      <c r="M13" s="106">
        <v>0</v>
      </c>
      <c r="N13" s="106">
        <v>420</v>
      </c>
      <c r="O13" s="106">
        <v>0</v>
      </c>
      <c r="P13" s="107">
        <f t="shared" si="1"/>
        <v>420</v>
      </c>
      <c r="Q13" s="107">
        <v>0</v>
      </c>
      <c r="R13" s="107">
        <f t="shared" si="2"/>
        <v>18198</v>
      </c>
    </row>
    <row r="14" spans="1:256" s="32" customFormat="1" ht="30" customHeight="1">
      <c r="B14" s="76" t="s">
        <v>6</v>
      </c>
      <c r="C14" s="76" t="s">
        <v>47</v>
      </c>
      <c r="D14" s="85">
        <v>0</v>
      </c>
      <c r="E14" s="85">
        <v>0</v>
      </c>
      <c r="F14" s="85">
        <v>0</v>
      </c>
      <c r="G14" s="85">
        <v>45996</v>
      </c>
      <c r="H14" s="85">
        <v>0</v>
      </c>
      <c r="I14" s="85">
        <v>8863</v>
      </c>
      <c r="J14" s="85">
        <v>98</v>
      </c>
      <c r="K14" s="85">
        <v>0</v>
      </c>
      <c r="L14" s="86">
        <f t="shared" si="0"/>
        <v>54957</v>
      </c>
      <c r="M14" s="85">
        <v>43</v>
      </c>
      <c r="N14" s="85">
        <v>2136</v>
      </c>
      <c r="O14" s="85">
        <v>0</v>
      </c>
      <c r="P14" s="86">
        <f t="shared" si="1"/>
        <v>2179</v>
      </c>
      <c r="Q14" s="86">
        <v>0</v>
      </c>
      <c r="R14" s="87">
        <f t="shared" si="2"/>
        <v>57136</v>
      </c>
    </row>
    <row r="15" spans="1:256" s="32" customFormat="1" ht="30" customHeight="1">
      <c r="B15" s="98" t="s">
        <v>7</v>
      </c>
      <c r="C15" s="98" t="s">
        <v>43</v>
      </c>
      <c r="D15" s="106">
        <v>0</v>
      </c>
      <c r="E15" s="106">
        <v>0</v>
      </c>
      <c r="F15" s="106">
        <v>0</v>
      </c>
      <c r="G15" s="106">
        <v>91</v>
      </c>
      <c r="H15" s="106">
        <v>0</v>
      </c>
      <c r="I15" s="106">
        <v>2144</v>
      </c>
      <c r="J15" s="106">
        <v>306</v>
      </c>
      <c r="K15" s="106">
        <v>259</v>
      </c>
      <c r="L15" s="107">
        <f t="shared" si="0"/>
        <v>2800</v>
      </c>
      <c r="M15" s="106">
        <v>0</v>
      </c>
      <c r="N15" s="106">
        <v>0</v>
      </c>
      <c r="O15" s="106">
        <v>0</v>
      </c>
      <c r="P15" s="107">
        <f t="shared" si="1"/>
        <v>0</v>
      </c>
      <c r="Q15" s="107">
        <v>0</v>
      </c>
      <c r="R15" s="107">
        <f t="shared" si="2"/>
        <v>2800</v>
      </c>
    </row>
    <row r="16" spans="1:256" s="32" customFormat="1" ht="30" customHeight="1">
      <c r="B16" s="76" t="s">
        <v>8</v>
      </c>
      <c r="C16" s="76" t="s">
        <v>47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4607</v>
      </c>
      <c r="J16" s="85">
        <v>0</v>
      </c>
      <c r="K16" s="85">
        <v>0</v>
      </c>
      <c r="L16" s="86">
        <f t="shared" si="0"/>
        <v>4607</v>
      </c>
      <c r="M16" s="85">
        <v>80</v>
      </c>
      <c r="N16" s="85">
        <v>0</v>
      </c>
      <c r="O16" s="85">
        <v>0</v>
      </c>
      <c r="P16" s="86">
        <f t="shared" si="1"/>
        <v>80</v>
      </c>
      <c r="Q16" s="86">
        <v>0</v>
      </c>
      <c r="R16" s="87">
        <f t="shared" si="2"/>
        <v>4687</v>
      </c>
    </row>
    <row r="17" spans="2:20" s="32" customFormat="1" ht="30" customHeight="1">
      <c r="B17" s="98" t="s">
        <v>9</v>
      </c>
      <c r="C17" s="98" t="s">
        <v>47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1733</v>
      </c>
      <c r="J17" s="106">
        <v>55</v>
      </c>
      <c r="K17" s="106">
        <v>0</v>
      </c>
      <c r="L17" s="107">
        <f t="shared" si="0"/>
        <v>1788</v>
      </c>
      <c r="M17" s="106">
        <v>0</v>
      </c>
      <c r="N17" s="106">
        <v>0</v>
      </c>
      <c r="O17" s="106">
        <v>0</v>
      </c>
      <c r="P17" s="107">
        <f t="shared" si="1"/>
        <v>0</v>
      </c>
      <c r="Q17" s="107">
        <v>0</v>
      </c>
      <c r="R17" s="107">
        <f t="shared" si="2"/>
        <v>1788</v>
      </c>
    </row>
    <row r="18" spans="2:20" s="32" customFormat="1" ht="30" customHeight="1">
      <c r="B18" s="76" t="s">
        <v>10</v>
      </c>
      <c r="C18" s="76" t="s">
        <v>48</v>
      </c>
      <c r="D18" s="85">
        <v>3620</v>
      </c>
      <c r="E18" s="85">
        <v>0</v>
      </c>
      <c r="F18" s="85">
        <v>11327</v>
      </c>
      <c r="G18" s="85">
        <v>7990</v>
      </c>
      <c r="H18" s="85">
        <v>0</v>
      </c>
      <c r="I18" s="85">
        <v>4337</v>
      </c>
      <c r="J18" s="85">
        <v>0</v>
      </c>
      <c r="K18" s="85">
        <v>0</v>
      </c>
      <c r="L18" s="86">
        <f t="shared" si="0"/>
        <v>27274</v>
      </c>
      <c r="M18" s="85">
        <v>0</v>
      </c>
      <c r="N18" s="85">
        <v>0</v>
      </c>
      <c r="O18" s="85">
        <v>0</v>
      </c>
      <c r="P18" s="86">
        <f t="shared" si="1"/>
        <v>0</v>
      </c>
      <c r="Q18" s="86">
        <v>0</v>
      </c>
      <c r="R18" s="87">
        <f t="shared" si="2"/>
        <v>27274</v>
      </c>
    </row>
    <row r="19" spans="2:20" s="32" customFormat="1" ht="30" customHeight="1">
      <c r="B19" s="98" t="s">
        <v>11</v>
      </c>
      <c r="C19" s="98" t="s">
        <v>49</v>
      </c>
      <c r="D19" s="106">
        <v>0</v>
      </c>
      <c r="E19" s="106">
        <v>0</v>
      </c>
      <c r="F19" s="106">
        <v>0</v>
      </c>
      <c r="G19" s="106">
        <v>43</v>
      </c>
      <c r="H19" s="106">
        <v>0</v>
      </c>
      <c r="I19" s="106">
        <v>1435</v>
      </c>
      <c r="J19" s="106">
        <v>2</v>
      </c>
      <c r="K19" s="106">
        <v>0</v>
      </c>
      <c r="L19" s="107">
        <f t="shared" si="0"/>
        <v>1480</v>
      </c>
      <c r="M19" s="106">
        <v>2</v>
      </c>
      <c r="N19" s="106">
        <v>0</v>
      </c>
      <c r="O19" s="106">
        <v>0</v>
      </c>
      <c r="P19" s="107">
        <f t="shared" si="1"/>
        <v>2</v>
      </c>
      <c r="Q19" s="107">
        <v>0</v>
      </c>
      <c r="R19" s="107">
        <f t="shared" si="2"/>
        <v>1482</v>
      </c>
    </row>
    <row r="20" spans="2:20" s="32" customFormat="1" ht="30" customHeight="1">
      <c r="B20" s="76" t="s">
        <v>12</v>
      </c>
      <c r="C20" s="76" t="s">
        <v>43</v>
      </c>
      <c r="D20" s="85">
        <v>0</v>
      </c>
      <c r="E20" s="85">
        <v>0</v>
      </c>
      <c r="F20" s="85">
        <v>0</v>
      </c>
      <c r="G20" s="85">
        <v>403</v>
      </c>
      <c r="H20" s="85">
        <v>0</v>
      </c>
      <c r="I20" s="85">
        <v>4876</v>
      </c>
      <c r="J20" s="85">
        <v>134</v>
      </c>
      <c r="K20" s="85">
        <v>0</v>
      </c>
      <c r="L20" s="86">
        <f t="shared" si="0"/>
        <v>5413</v>
      </c>
      <c r="M20" s="85">
        <v>96</v>
      </c>
      <c r="N20" s="85">
        <v>0</v>
      </c>
      <c r="O20" s="85">
        <v>0</v>
      </c>
      <c r="P20" s="86">
        <f t="shared" si="1"/>
        <v>96</v>
      </c>
      <c r="Q20" s="86">
        <v>0</v>
      </c>
      <c r="R20" s="87">
        <f t="shared" si="2"/>
        <v>5509</v>
      </c>
    </row>
    <row r="21" spans="2:20" s="32" customFormat="1" ht="30" customHeight="1">
      <c r="B21" s="98" t="s">
        <v>13</v>
      </c>
      <c r="C21" s="98" t="s">
        <v>43</v>
      </c>
      <c r="D21" s="106">
        <v>0</v>
      </c>
      <c r="E21" s="106">
        <v>0</v>
      </c>
      <c r="F21" s="106">
        <v>13000</v>
      </c>
      <c r="G21" s="106">
        <v>1353</v>
      </c>
      <c r="H21" s="106">
        <v>0</v>
      </c>
      <c r="I21" s="106">
        <v>14745</v>
      </c>
      <c r="J21" s="106">
        <v>0</v>
      </c>
      <c r="K21" s="106">
        <v>0</v>
      </c>
      <c r="L21" s="107">
        <f t="shared" si="0"/>
        <v>29098</v>
      </c>
      <c r="M21" s="106">
        <v>587</v>
      </c>
      <c r="N21" s="106">
        <v>182</v>
      </c>
      <c r="O21" s="106">
        <v>12</v>
      </c>
      <c r="P21" s="107">
        <f t="shared" si="1"/>
        <v>781</v>
      </c>
      <c r="Q21" s="107">
        <v>19</v>
      </c>
      <c r="R21" s="107">
        <f t="shared" si="2"/>
        <v>29898</v>
      </c>
    </row>
    <row r="22" spans="2:20" s="32" customFormat="1" ht="30" customHeight="1">
      <c r="B22" s="76" t="s">
        <v>14</v>
      </c>
      <c r="C22" s="76" t="s">
        <v>53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v>1197</v>
      </c>
      <c r="J22" s="85">
        <v>0</v>
      </c>
      <c r="K22" s="85">
        <v>0</v>
      </c>
      <c r="L22" s="86">
        <f t="shared" si="0"/>
        <v>1197</v>
      </c>
      <c r="M22" s="85">
        <v>2</v>
      </c>
      <c r="N22" s="85">
        <v>0</v>
      </c>
      <c r="O22" s="85">
        <v>0</v>
      </c>
      <c r="P22" s="86">
        <f t="shared" si="1"/>
        <v>2</v>
      </c>
      <c r="Q22" s="86">
        <v>0</v>
      </c>
      <c r="R22" s="87">
        <f t="shared" si="2"/>
        <v>1199</v>
      </c>
    </row>
    <row r="23" spans="2:20" s="32" customFormat="1" ht="30" customHeight="1">
      <c r="B23" s="98" t="s">
        <v>15</v>
      </c>
      <c r="C23" s="98" t="s">
        <v>50</v>
      </c>
      <c r="D23" s="106">
        <v>10736</v>
      </c>
      <c r="E23" s="106">
        <v>0</v>
      </c>
      <c r="F23" s="106">
        <v>0</v>
      </c>
      <c r="G23" s="106">
        <v>0</v>
      </c>
      <c r="H23" s="106">
        <v>0</v>
      </c>
      <c r="I23" s="106">
        <v>5444</v>
      </c>
      <c r="J23" s="106">
        <v>1031</v>
      </c>
      <c r="K23" s="106">
        <v>0</v>
      </c>
      <c r="L23" s="107">
        <f t="shared" si="0"/>
        <v>17211</v>
      </c>
      <c r="M23" s="106">
        <v>13</v>
      </c>
      <c r="N23" s="106">
        <v>751</v>
      </c>
      <c r="O23" s="106">
        <v>0</v>
      </c>
      <c r="P23" s="107">
        <f t="shared" si="1"/>
        <v>764</v>
      </c>
      <c r="Q23" s="107">
        <v>0</v>
      </c>
      <c r="R23" s="107">
        <f t="shared" si="2"/>
        <v>17975</v>
      </c>
    </row>
    <row r="24" spans="2:20" s="32" customFormat="1" ht="30" customHeight="1">
      <c r="B24" s="76" t="s">
        <v>16</v>
      </c>
      <c r="C24" s="76" t="s">
        <v>43</v>
      </c>
      <c r="D24" s="85">
        <v>0</v>
      </c>
      <c r="E24" s="85">
        <v>0</v>
      </c>
      <c r="F24" s="85">
        <v>0</v>
      </c>
      <c r="G24" s="85">
        <v>7569</v>
      </c>
      <c r="H24" s="85">
        <v>0</v>
      </c>
      <c r="I24" s="85">
        <v>12629</v>
      </c>
      <c r="J24" s="85">
        <v>476</v>
      </c>
      <c r="K24" s="85">
        <v>76</v>
      </c>
      <c r="L24" s="86">
        <f t="shared" si="0"/>
        <v>20750</v>
      </c>
      <c r="M24" s="85">
        <v>785</v>
      </c>
      <c r="N24" s="85">
        <v>702</v>
      </c>
      <c r="O24" s="85">
        <v>0</v>
      </c>
      <c r="P24" s="86">
        <f t="shared" si="1"/>
        <v>1487</v>
      </c>
      <c r="Q24" s="86">
        <v>0</v>
      </c>
      <c r="R24" s="87">
        <f t="shared" si="2"/>
        <v>22237</v>
      </c>
    </row>
    <row r="25" spans="2:20" s="32" customFormat="1" ht="30" customHeight="1">
      <c r="B25" s="210" t="s">
        <v>1</v>
      </c>
      <c r="C25" s="211"/>
      <c r="D25" s="144">
        <f t="shared" ref="D25:Q25" si="3">SUM(D10:D24)</f>
        <v>14356</v>
      </c>
      <c r="E25" s="144">
        <f t="shared" si="3"/>
        <v>5691</v>
      </c>
      <c r="F25" s="144">
        <f t="shared" si="3"/>
        <v>25054</v>
      </c>
      <c r="G25" s="144">
        <f t="shared" si="3"/>
        <v>78577</v>
      </c>
      <c r="H25" s="144">
        <f t="shared" si="3"/>
        <v>496</v>
      </c>
      <c r="I25" s="144">
        <f t="shared" si="3"/>
        <v>95555</v>
      </c>
      <c r="J25" s="144">
        <f t="shared" si="3"/>
        <v>3189</v>
      </c>
      <c r="K25" s="144">
        <f t="shared" si="3"/>
        <v>335</v>
      </c>
      <c r="L25" s="144">
        <f t="shared" si="0"/>
        <v>223253</v>
      </c>
      <c r="M25" s="144">
        <f>SUM(M10:M24)</f>
        <v>2911</v>
      </c>
      <c r="N25" s="144">
        <f t="shared" si="3"/>
        <v>4638</v>
      </c>
      <c r="O25" s="144">
        <f t="shared" si="3"/>
        <v>24</v>
      </c>
      <c r="P25" s="144">
        <f t="shared" si="1"/>
        <v>7573</v>
      </c>
      <c r="Q25" s="144">
        <f t="shared" si="3"/>
        <v>19</v>
      </c>
      <c r="R25" s="144">
        <f t="shared" si="2"/>
        <v>230845</v>
      </c>
    </row>
    <row r="26" spans="2:20" s="32" customFormat="1" ht="30" customHeight="1"/>
    <row r="27" spans="2:20" ht="25" customHeight="1">
      <c r="B27" s="204" t="s">
        <v>112</v>
      </c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</row>
    <row r="28" spans="2:20" ht="30" customHeight="1">
      <c r="B28" s="19"/>
    </row>
    <row r="29" spans="2:20" s="161" customFormat="1" ht="30" customHeight="1">
      <c r="B29" s="159" t="s">
        <v>125</v>
      </c>
      <c r="D29" s="160"/>
      <c r="E29" s="160"/>
      <c r="F29" s="162"/>
      <c r="G29" s="174"/>
      <c r="H29" s="164"/>
      <c r="I29" s="164"/>
      <c r="J29" s="164"/>
      <c r="K29" s="164"/>
      <c r="Q29" s="209" t="s">
        <v>133</v>
      </c>
      <c r="R29" s="209"/>
      <c r="T29" s="173"/>
    </row>
    <row r="30" spans="2:20" ht="30" customHeight="1">
      <c r="B30" s="134"/>
      <c r="C30" s="135"/>
      <c r="D30" s="135"/>
      <c r="E30" s="135"/>
      <c r="F30" s="135"/>
    </row>
    <row r="31" spans="2:20" ht="50" customHeight="1">
      <c r="B31" s="197" t="s">
        <v>78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40"/>
    </row>
    <row r="32" spans="2:20" ht="30" customHeight="1">
      <c r="B32" s="20"/>
    </row>
    <row r="33" spans="1:1" s="16" customFormat="1" ht="30" customHeight="1"/>
    <row r="34" spans="1:1" ht="30" customHeight="1">
      <c r="A34" s="24"/>
    </row>
  </sheetData>
  <mergeCells count="41">
    <mergeCell ref="Q29:R29"/>
    <mergeCell ref="B31:R31"/>
    <mergeCell ref="M8:P8"/>
    <mergeCell ref="C8:C9"/>
    <mergeCell ref="B25:C25"/>
    <mergeCell ref="R8:R9"/>
    <mergeCell ref="B8:B9"/>
    <mergeCell ref="Q8:Q9"/>
    <mergeCell ref="D8:L8"/>
    <mergeCell ref="B27:R27"/>
    <mergeCell ref="P2:R2"/>
    <mergeCell ref="GK5:GZ5"/>
    <mergeCell ref="B5:R5"/>
    <mergeCell ref="B6:R6"/>
    <mergeCell ref="IG5:IV5"/>
    <mergeCell ref="CC5:CR5"/>
    <mergeCell ref="CS5:DH5"/>
    <mergeCell ref="DI5:DX5"/>
    <mergeCell ref="DY5:EN5"/>
    <mergeCell ref="EO5:FD5"/>
    <mergeCell ref="FE5:FT5"/>
    <mergeCell ref="IG6:IV6"/>
    <mergeCell ref="CC6:CR6"/>
    <mergeCell ref="CS6:DH6"/>
    <mergeCell ref="DI6:DX6"/>
    <mergeCell ref="DY6:EN6"/>
    <mergeCell ref="EO6:FD6"/>
    <mergeCell ref="FE6:FT6"/>
    <mergeCell ref="FU6:GJ6"/>
    <mergeCell ref="GK6:GZ6"/>
    <mergeCell ref="HA6:HP6"/>
    <mergeCell ref="HQ6:IF6"/>
    <mergeCell ref="AG6:AV6"/>
    <mergeCell ref="AW6:BL6"/>
    <mergeCell ref="BM6:CB6"/>
    <mergeCell ref="FU5:GJ5"/>
    <mergeCell ref="HA5:HP5"/>
    <mergeCell ref="HQ5:IF5"/>
    <mergeCell ref="AG5:AV5"/>
    <mergeCell ref="AW5:BL5"/>
    <mergeCell ref="BM5:CB5"/>
  </mergeCells>
  <phoneticPr fontId="0" type="noConversion"/>
  <hyperlinks>
    <hyperlink ref="B31" location="Índice!A1" display="Volver al índice"/>
    <hyperlink ref="B29" location="'1.b'!A1" display="  Atrás "/>
    <hyperlink ref="G29" location="'4.b'!A1" display="'4.b'!A1"/>
    <hyperlink ref="Q29" location="'2.b'!A1" display="Siguiente   è"/>
    <hyperlink ref="R29" location="'2.b'!A1" display="'2.b'!A1"/>
  </hyperlinks>
  <pageMargins left="0.70000000000000007" right="0.70000000000000007" top="1.34" bottom="0.75000000000000011" header="0.30000000000000004" footer="0.30000000000000004"/>
  <pageSetup paperSize="9" scale="39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01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54" customWidth="1"/>
    <col min="2" max="2" width="29" style="54" customWidth="1"/>
    <col min="3" max="3" width="19.6640625" style="54" customWidth="1"/>
    <col min="4" max="4" width="17.5" style="54" customWidth="1"/>
    <col min="5" max="5" width="12.83203125" style="54" customWidth="1"/>
    <col min="6" max="6" width="19.5" style="54" customWidth="1"/>
    <col min="7" max="7" width="12.83203125" style="54"/>
    <col min="8" max="8" width="12.83203125" style="54" customWidth="1"/>
    <col min="9" max="9" width="18.1640625" style="54" customWidth="1"/>
    <col min="10" max="10" width="22.33203125" style="54" customWidth="1"/>
    <col min="11" max="11" width="24.83203125" style="54" customWidth="1"/>
    <col min="12" max="12" width="12.83203125" style="54"/>
    <col min="13" max="18" width="12.83203125" style="54" customWidth="1"/>
    <col min="19" max="16384" width="12.83203125" style="54"/>
  </cols>
  <sheetData>
    <row r="1" spans="1:18" s="129" customFormat="1" ht="30.75" customHeight="1"/>
    <row r="2" spans="1:18" s="129" customFormat="1" ht="62" customHeight="1">
      <c r="A2" s="130"/>
      <c r="B2" s="130"/>
      <c r="C2" s="130"/>
      <c r="D2" s="130"/>
      <c r="G2" s="131"/>
      <c r="P2" s="192" t="s">
        <v>140</v>
      </c>
      <c r="Q2" s="192"/>
      <c r="R2" s="192"/>
    </row>
    <row r="3" spans="1:18" s="129" customFormat="1" ht="30.75" customHeight="1">
      <c r="A3" s="130"/>
      <c r="B3" s="130"/>
      <c r="C3" s="130"/>
      <c r="H3" s="132"/>
      <c r="I3" s="132"/>
      <c r="J3" s="132"/>
      <c r="K3" s="132"/>
    </row>
    <row r="4" spans="1:18" s="29" customFormat="1" ht="30" customHeight="1"/>
    <row r="5" spans="1:18" s="15" customFormat="1" ht="60" customHeight="1">
      <c r="B5" s="201" t="s">
        <v>58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8" s="15" customFormat="1" ht="30" customHeight="1">
      <c r="B6" s="202" t="s">
        <v>134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</row>
    <row r="7" spans="1:18" s="15" customFormat="1" ht="30" customHeight="1">
      <c r="F7" s="14"/>
    </row>
    <row r="8" spans="1:18" s="37" customFormat="1" ht="30" customHeight="1">
      <c r="B8" s="212" t="s">
        <v>34</v>
      </c>
      <c r="C8" s="212" t="s">
        <v>42</v>
      </c>
      <c r="D8" s="200" t="s">
        <v>31</v>
      </c>
      <c r="E8" s="200"/>
      <c r="F8" s="200"/>
      <c r="G8" s="200"/>
      <c r="H8" s="200"/>
      <c r="I8" s="200"/>
      <c r="J8" s="200"/>
      <c r="K8" s="200"/>
      <c r="L8" s="200"/>
      <c r="M8" s="200" t="s">
        <v>17</v>
      </c>
      <c r="N8" s="200"/>
      <c r="O8" s="200"/>
      <c r="P8" s="200"/>
      <c r="Q8" s="212" t="s">
        <v>32</v>
      </c>
      <c r="R8" s="212" t="s">
        <v>1</v>
      </c>
    </row>
    <row r="9" spans="1:18" s="37" customFormat="1" ht="35" customHeight="1">
      <c r="B9" s="212"/>
      <c r="C9" s="212"/>
      <c r="D9" s="120" t="s">
        <v>29</v>
      </c>
      <c r="E9" s="120" t="s">
        <v>28</v>
      </c>
      <c r="F9" s="120" t="s">
        <v>80</v>
      </c>
      <c r="G9" s="120" t="s">
        <v>67</v>
      </c>
      <c r="H9" s="120" t="s">
        <v>68</v>
      </c>
      <c r="I9" s="120" t="s">
        <v>69</v>
      </c>
      <c r="J9" s="120" t="s">
        <v>70</v>
      </c>
      <c r="K9" s="120" t="s">
        <v>71</v>
      </c>
      <c r="L9" s="120" t="s">
        <v>41</v>
      </c>
      <c r="M9" s="120" t="s">
        <v>72</v>
      </c>
      <c r="N9" s="120" t="s">
        <v>73</v>
      </c>
      <c r="O9" s="120" t="s">
        <v>74</v>
      </c>
      <c r="P9" s="120" t="s">
        <v>41</v>
      </c>
      <c r="Q9" s="212"/>
      <c r="R9" s="212"/>
    </row>
    <row r="10" spans="1:18" s="37" customFormat="1" ht="30" customHeight="1">
      <c r="B10" s="83" t="s">
        <v>2</v>
      </c>
      <c r="C10" s="84" t="s">
        <v>43</v>
      </c>
      <c r="D10" s="81">
        <f>+'2.a'!D10/'2.a'!$R10</f>
        <v>0</v>
      </c>
      <c r="E10" s="81">
        <f>+'2.a'!E10/'2.a'!$R10</f>
        <v>0</v>
      </c>
      <c r="F10" s="81">
        <f>+'2.a'!F10/'2.a'!$R10</f>
        <v>0</v>
      </c>
      <c r="G10" s="81">
        <f>+'2.a'!G10/'2.a'!$R10</f>
        <v>4.2112879884225761E-2</v>
      </c>
      <c r="H10" s="81">
        <f>+'2.a'!H10/'2.a'!$R10</f>
        <v>0</v>
      </c>
      <c r="I10" s="81">
        <f>+'2.a'!I10/'2.a'!$R10</f>
        <v>0.93994211287988427</v>
      </c>
      <c r="J10" s="81">
        <f>+'2.a'!J10/'2.a'!$R10</f>
        <v>4.0520984081041968E-3</v>
      </c>
      <c r="K10" s="81">
        <f>+'2.a'!K10/'2.a'!$R10</f>
        <v>0</v>
      </c>
      <c r="L10" s="82">
        <f>+'2.a'!L10/'2.a'!$R10</f>
        <v>0.98610709117221418</v>
      </c>
      <c r="M10" s="81">
        <f>+'2.a'!M10/'2.a'!$R10</f>
        <v>1.3892908827785818E-2</v>
      </c>
      <c r="N10" s="81">
        <f>+'2.a'!N10/'2.a'!$R10</f>
        <v>0</v>
      </c>
      <c r="O10" s="81">
        <f>+'2.a'!O10/'2.a'!$R10</f>
        <v>0</v>
      </c>
      <c r="P10" s="82">
        <f>+'2.a'!P10/'2.a'!$R10</f>
        <v>1.3892908827785818E-2</v>
      </c>
      <c r="Q10" s="82">
        <f>+'2.a'!Q10/'2.a'!$R10</f>
        <v>0</v>
      </c>
      <c r="R10" s="82">
        <f>+'2.a'!R10/'2.a'!$R10</f>
        <v>1</v>
      </c>
    </row>
    <row r="11" spans="1:18" s="37" customFormat="1" ht="30" customHeight="1">
      <c r="B11" s="102" t="s">
        <v>3</v>
      </c>
      <c r="C11" s="103" t="s">
        <v>44</v>
      </c>
      <c r="D11" s="108">
        <f>+'2.a'!D11/'2.a'!$R11</f>
        <v>0</v>
      </c>
      <c r="E11" s="108">
        <f>+'2.a'!E11/'2.a'!$R11</f>
        <v>0</v>
      </c>
      <c r="F11" s="108">
        <f>+'2.a'!F11/'2.a'!$R11</f>
        <v>0</v>
      </c>
      <c r="G11" s="108">
        <f>+'2.a'!G11/'2.a'!$R11</f>
        <v>0.2755703665726737</v>
      </c>
      <c r="H11" s="108">
        <f>+'2.a'!H11/'2.a'!$R11</f>
        <v>0</v>
      </c>
      <c r="I11" s="108">
        <f>+'2.a'!I11/'2.a'!$R11</f>
        <v>0.65656241989233532</v>
      </c>
      <c r="J11" s="108">
        <f>+'2.a'!J11/'2.a'!$R11</f>
        <v>6.7867213534991033E-2</v>
      </c>
      <c r="K11" s="108">
        <f>+'2.a'!K11/'2.a'!$R11</f>
        <v>0</v>
      </c>
      <c r="L11" s="109">
        <f>+'2.a'!L11/'2.a'!$R11</f>
        <v>1</v>
      </c>
      <c r="M11" s="108">
        <f>+'2.a'!M11/'2.a'!$R11</f>
        <v>0</v>
      </c>
      <c r="N11" s="108">
        <f>+'2.a'!N11/'2.a'!$R11</f>
        <v>0</v>
      </c>
      <c r="O11" s="108">
        <f>+'2.a'!O11/'2.a'!$R11</f>
        <v>0</v>
      </c>
      <c r="P11" s="109">
        <f>+'2.a'!P11/'2.a'!$R11</f>
        <v>0</v>
      </c>
      <c r="Q11" s="109">
        <f>+'2.a'!Q11/'2.a'!$R11</f>
        <v>0</v>
      </c>
      <c r="R11" s="109">
        <f>+'2.a'!R11/'2.a'!$R11</f>
        <v>1</v>
      </c>
    </row>
    <row r="12" spans="1:18" s="37" customFormat="1" ht="30" customHeight="1">
      <c r="B12" s="83" t="s">
        <v>4</v>
      </c>
      <c r="C12" s="84" t="s">
        <v>45</v>
      </c>
      <c r="D12" s="81">
        <f>+'2.a'!D12/'2.a'!$R12</f>
        <v>0</v>
      </c>
      <c r="E12" s="81">
        <f>+'2.a'!E12/'2.a'!$R12</f>
        <v>0</v>
      </c>
      <c r="F12" s="81">
        <f>+'2.a'!F12/'2.a'!$R12</f>
        <v>2.2096098743663212E-2</v>
      </c>
      <c r="G12" s="81">
        <f>+'2.a'!G12/'2.a'!$R12</f>
        <v>0</v>
      </c>
      <c r="H12" s="81">
        <f>+'2.a'!H12/'2.a'!$R12</f>
        <v>2.7330835353757989E-2</v>
      </c>
      <c r="I12" s="81">
        <f>+'2.a'!I12/'2.a'!$R12</f>
        <v>0.85877231650870622</v>
      </c>
      <c r="J12" s="81">
        <f>+'2.a'!J12/'2.a'!$R12</f>
        <v>0</v>
      </c>
      <c r="K12" s="81">
        <f>+'2.a'!K12/'2.a'!$R12</f>
        <v>0</v>
      </c>
      <c r="L12" s="82">
        <f>+'2.a'!L12/'2.a'!$R12</f>
        <v>0.90819925060612738</v>
      </c>
      <c r="M12" s="81">
        <f>+'2.a'!M12/'2.a'!$R12</f>
        <v>6.6508706193519951E-2</v>
      </c>
      <c r="N12" s="81">
        <f>+'2.a'!N12/'2.a'!$R12</f>
        <v>2.4630813312761738E-2</v>
      </c>
      <c r="O12" s="81">
        <f>+'2.a'!O12/'2.a'!$R12</f>
        <v>6.6122988759091911E-4</v>
      </c>
      <c r="P12" s="82">
        <f>+'2.a'!P12/'2.a'!$R12</f>
        <v>9.1800749393872602E-2</v>
      </c>
      <c r="Q12" s="82">
        <f>+'2.a'!Q12/'2.a'!$R12</f>
        <v>0</v>
      </c>
      <c r="R12" s="82">
        <f>+'2.a'!R12/'2.a'!$R12</f>
        <v>1</v>
      </c>
    </row>
    <row r="13" spans="1:18" s="37" customFormat="1" ht="30" customHeight="1">
      <c r="B13" s="102" t="s">
        <v>5</v>
      </c>
      <c r="C13" s="103" t="s">
        <v>46</v>
      </c>
      <c r="D13" s="108">
        <f>+'2.a'!D13/'2.a'!$R13</f>
        <v>0</v>
      </c>
      <c r="E13" s="108">
        <f>+'2.a'!E13/'2.a'!$R13</f>
        <v>0.31272667326079789</v>
      </c>
      <c r="F13" s="108">
        <f>+'2.a'!F13/'2.a'!$R13</f>
        <v>1.7914056489724144E-2</v>
      </c>
      <c r="G13" s="108">
        <f>+'2.a'!G13/'2.a'!$R13</f>
        <v>0.57923947686558963</v>
      </c>
      <c r="H13" s="108">
        <f>+'2.a'!H13/'2.a'!$R13</f>
        <v>0</v>
      </c>
      <c r="I13" s="108">
        <f>+'2.a'!I13/'2.a'!$R13</f>
        <v>6.7040334102648647E-2</v>
      </c>
      <c r="J13" s="108">
        <f>+'2.a'!J13/'2.a'!$R13</f>
        <v>0</v>
      </c>
      <c r="K13" s="108">
        <f>+'2.a'!K13/'2.a'!$R13</f>
        <v>0</v>
      </c>
      <c r="L13" s="109">
        <f>+'2.a'!L13/'2.a'!$R13</f>
        <v>0.97692054071876033</v>
      </c>
      <c r="M13" s="108">
        <f>+'2.a'!M13/'2.a'!$R13</f>
        <v>0</v>
      </c>
      <c r="N13" s="108">
        <f>+'2.a'!N13/'2.a'!$R13</f>
        <v>2.3079459281239698E-2</v>
      </c>
      <c r="O13" s="108">
        <f>+'2.a'!O13/'2.a'!$R13</f>
        <v>0</v>
      </c>
      <c r="P13" s="109">
        <f>+'2.a'!P13/'2.a'!$R13</f>
        <v>2.3079459281239698E-2</v>
      </c>
      <c r="Q13" s="109">
        <f>+'2.a'!Q13/'2.a'!$R13</f>
        <v>0</v>
      </c>
      <c r="R13" s="109">
        <f>+'2.a'!R13/'2.a'!$R13</f>
        <v>1</v>
      </c>
    </row>
    <row r="14" spans="1:18" s="37" customFormat="1" ht="30" customHeight="1">
      <c r="B14" s="83" t="s">
        <v>6</v>
      </c>
      <c r="C14" s="84" t="s">
        <v>47</v>
      </c>
      <c r="D14" s="81">
        <f>+'2.a'!D14/'2.a'!$R14</f>
        <v>0</v>
      </c>
      <c r="E14" s="81">
        <f>+'2.a'!E14/'2.a'!$R14</f>
        <v>0</v>
      </c>
      <c r="F14" s="81">
        <f>+'2.a'!F14/'2.a'!$R14</f>
        <v>0</v>
      </c>
      <c r="G14" s="81">
        <f>+'2.a'!G14/'2.a'!$R14</f>
        <v>0.80502660319238306</v>
      </c>
      <c r="H14" s="81">
        <f>+'2.a'!H14/'2.a'!$R14</f>
        <v>0</v>
      </c>
      <c r="I14" s="81">
        <f>+'2.a'!I14/'2.a'!$R14</f>
        <v>0.15512111453374405</v>
      </c>
      <c r="J14" s="81">
        <f>+'2.a'!J14/'2.a'!$R14</f>
        <v>1.7152058246989639E-3</v>
      </c>
      <c r="K14" s="81">
        <f>+'2.a'!K14/'2.a'!$R14</f>
        <v>0</v>
      </c>
      <c r="L14" s="82">
        <f>+'2.a'!L14/'2.a'!$R14</f>
        <v>0.96186292355082614</v>
      </c>
      <c r="M14" s="81">
        <f>+'2.a'!M14/'2.a'!$R14</f>
        <v>7.5259031083730048E-4</v>
      </c>
      <c r="N14" s="81">
        <f>+'2.a'!N14/'2.a'!$R14</f>
        <v>3.7384486138336601E-2</v>
      </c>
      <c r="O14" s="81">
        <f>+'2.a'!O14/'2.a'!$R14</f>
        <v>0</v>
      </c>
      <c r="P14" s="82">
        <f>+'2.a'!P14/'2.a'!$R14</f>
        <v>3.8137076449173898E-2</v>
      </c>
      <c r="Q14" s="82">
        <f>+'2.a'!Q14/'2.a'!$R14</f>
        <v>0</v>
      </c>
      <c r="R14" s="82">
        <f>+'2.a'!R14/'2.a'!$R14</f>
        <v>1</v>
      </c>
    </row>
    <row r="15" spans="1:18" s="37" customFormat="1" ht="30" customHeight="1">
      <c r="B15" s="102" t="s">
        <v>7</v>
      </c>
      <c r="C15" s="103" t="s">
        <v>43</v>
      </c>
      <c r="D15" s="108">
        <f>+'2.a'!D15/'2.a'!$R15</f>
        <v>0</v>
      </c>
      <c r="E15" s="108">
        <f>+'2.a'!E15/'2.a'!$R15</f>
        <v>0</v>
      </c>
      <c r="F15" s="108">
        <f>+'2.a'!F15/'2.a'!$R15</f>
        <v>0</v>
      </c>
      <c r="G15" s="108">
        <f>+'2.a'!G15/'2.a'!$R15</f>
        <v>3.2500000000000001E-2</v>
      </c>
      <c r="H15" s="108">
        <f>+'2.a'!H15/'2.a'!$R15</f>
        <v>0</v>
      </c>
      <c r="I15" s="108">
        <f>+'2.a'!I15/'2.a'!$R15</f>
        <v>0.76571428571428568</v>
      </c>
      <c r="J15" s="108">
        <f>+'2.a'!J15/'2.a'!$R15</f>
        <v>0.10928571428571429</v>
      </c>
      <c r="K15" s="108">
        <f>+'2.a'!K15/'2.a'!$R15</f>
        <v>9.2499999999999999E-2</v>
      </c>
      <c r="L15" s="109">
        <f>+'2.a'!L15/'2.a'!$R15</f>
        <v>1</v>
      </c>
      <c r="M15" s="108">
        <f>+'2.a'!M15/'2.a'!$R15</f>
        <v>0</v>
      </c>
      <c r="N15" s="108">
        <f>+'2.a'!N15/'2.a'!$R15</f>
        <v>0</v>
      </c>
      <c r="O15" s="108">
        <f>+'2.a'!O15/'2.a'!$R15</f>
        <v>0</v>
      </c>
      <c r="P15" s="109">
        <f>+'2.a'!P15/'2.a'!$R15</f>
        <v>0</v>
      </c>
      <c r="Q15" s="109">
        <f>+'2.a'!Q15/'2.a'!$R15</f>
        <v>0</v>
      </c>
      <c r="R15" s="109">
        <f>+'2.a'!R15/'2.a'!$R15</f>
        <v>1</v>
      </c>
    </row>
    <row r="16" spans="1:18" s="37" customFormat="1" ht="30" customHeight="1">
      <c r="B16" s="83" t="s">
        <v>8</v>
      </c>
      <c r="C16" s="84" t="s">
        <v>47</v>
      </c>
      <c r="D16" s="81">
        <f>+'2.a'!D16/'2.a'!$R16</f>
        <v>0</v>
      </c>
      <c r="E16" s="81">
        <f>+'2.a'!E16/'2.a'!$R16</f>
        <v>0</v>
      </c>
      <c r="F16" s="81">
        <f>+'2.a'!F16/'2.a'!$R16</f>
        <v>0</v>
      </c>
      <c r="G16" s="81">
        <f>+'2.a'!G16/'2.a'!$R16</f>
        <v>0</v>
      </c>
      <c r="H16" s="81">
        <f>+'2.a'!H16/'2.a'!$R16</f>
        <v>0</v>
      </c>
      <c r="I16" s="81">
        <f>+'2.a'!I16/'2.a'!$R16</f>
        <v>0.98293151269468748</v>
      </c>
      <c r="J16" s="81">
        <f>+'2.a'!J16/'2.a'!$R16</f>
        <v>0</v>
      </c>
      <c r="K16" s="81">
        <f>+'2.a'!K16/'2.a'!$R16</f>
        <v>0</v>
      </c>
      <c r="L16" s="82">
        <f>+'2.a'!L16/'2.a'!$R16</f>
        <v>0.98293151269468748</v>
      </c>
      <c r="M16" s="81">
        <f>+'2.a'!M16/'2.a'!$R16</f>
        <v>1.7068487305312567E-2</v>
      </c>
      <c r="N16" s="81">
        <f>+'2.a'!N16/'2.a'!$R16</f>
        <v>0</v>
      </c>
      <c r="O16" s="81">
        <f>+'2.a'!O16/'2.a'!$R16</f>
        <v>0</v>
      </c>
      <c r="P16" s="82">
        <f>+'2.a'!P16/'2.a'!$R16</f>
        <v>1.7068487305312567E-2</v>
      </c>
      <c r="Q16" s="82">
        <f>+'2.a'!Q16/'2.a'!$R16</f>
        <v>0</v>
      </c>
      <c r="R16" s="82">
        <f>+'2.a'!R16/'2.a'!$R16</f>
        <v>1</v>
      </c>
    </row>
    <row r="17" spans="2:20" s="37" customFormat="1" ht="30" customHeight="1">
      <c r="B17" s="102" t="s">
        <v>9</v>
      </c>
      <c r="C17" s="103" t="s">
        <v>47</v>
      </c>
      <c r="D17" s="108">
        <f>+'2.a'!D17/'2.a'!$R17</f>
        <v>0</v>
      </c>
      <c r="E17" s="108">
        <f>+'2.a'!E17/'2.a'!$R17</f>
        <v>0</v>
      </c>
      <c r="F17" s="108">
        <f>+'2.a'!F17/'2.a'!$R17</f>
        <v>0</v>
      </c>
      <c r="G17" s="108">
        <f>+'2.a'!G17/'2.a'!$R17</f>
        <v>0</v>
      </c>
      <c r="H17" s="108">
        <f>+'2.a'!H17/'2.a'!$R17</f>
        <v>0</v>
      </c>
      <c r="I17" s="108">
        <f>+'2.a'!I17/'2.a'!$R17</f>
        <v>0.96923937360178969</v>
      </c>
      <c r="J17" s="108">
        <f>+'2.a'!J17/'2.a'!$R17</f>
        <v>3.076062639821029E-2</v>
      </c>
      <c r="K17" s="108">
        <f>+'2.a'!K17/'2.a'!$R17</f>
        <v>0</v>
      </c>
      <c r="L17" s="109">
        <f>+'2.a'!L17/'2.a'!$R17</f>
        <v>1</v>
      </c>
      <c r="M17" s="108">
        <f>+'2.a'!M17/'2.a'!$R17</f>
        <v>0</v>
      </c>
      <c r="N17" s="108">
        <f>+'2.a'!N17/'2.a'!$R17</f>
        <v>0</v>
      </c>
      <c r="O17" s="108">
        <f>+'2.a'!O17/'2.a'!$R17</f>
        <v>0</v>
      </c>
      <c r="P17" s="109">
        <f>+'2.a'!P17/'2.a'!$R17</f>
        <v>0</v>
      </c>
      <c r="Q17" s="109">
        <f>+'2.a'!Q17/'2.a'!$R17</f>
        <v>0</v>
      </c>
      <c r="R17" s="109">
        <f>+'2.a'!R17/'2.a'!$R17</f>
        <v>1</v>
      </c>
    </row>
    <row r="18" spans="2:20" s="37" customFormat="1" ht="30" customHeight="1">
      <c r="B18" s="83" t="s">
        <v>10</v>
      </c>
      <c r="C18" s="84" t="s">
        <v>48</v>
      </c>
      <c r="D18" s="81">
        <f>+'2.a'!D18/'2.a'!$R18</f>
        <v>0.13272713940016131</v>
      </c>
      <c r="E18" s="81">
        <f>+'2.a'!E18/'2.a'!$R18</f>
        <v>0</v>
      </c>
      <c r="F18" s="81">
        <f>+'2.a'!F18/'2.a'!$R18</f>
        <v>0.41530395248221752</v>
      </c>
      <c r="G18" s="81">
        <f>+'2.a'!G18/'2.a'!$R18</f>
        <v>0.29295299552687543</v>
      </c>
      <c r="H18" s="81">
        <f>+'2.a'!H18/'2.a'!$R18</f>
        <v>0</v>
      </c>
      <c r="I18" s="81">
        <f>+'2.a'!I18/'2.a'!$R18</f>
        <v>0.15901591259074577</v>
      </c>
      <c r="J18" s="81">
        <f>+'2.a'!J18/'2.a'!$R18</f>
        <v>0</v>
      </c>
      <c r="K18" s="81">
        <f>+'2.a'!K18/'2.a'!$R18</f>
        <v>0</v>
      </c>
      <c r="L18" s="82">
        <f>+'2.a'!L18/'2.a'!$R18</f>
        <v>1</v>
      </c>
      <c r="M18" s="81">
        <f>+'2.a'!M18/'2.a'!$R18</f>
        <v>0</v>
      </c>
      <c r="N18" s="81">
        <f>+'2.a'!N18/'2.a'!$R18</f>
        <v>0</v>
      </c>
      <c r="O18" s="81">
        <f>+'2.a'!O18/'2.a'!$R18</f>
        <v>0</v>
      </c>
      <c r="P18" s="82">
        <f>+'2.a'!P18/'2.a'!$R18</f>
        <v>0</v>
      </c>
      <c r="Q18" s="82">
        <f>+'2.a'!Q18/'2.a'!$R18</f>
        <v>0</v>
      </c>
      <c r="R18" s="82">
        <f>+'2.a'!R18/'2.a'!$R18</f>
        <v>1</v>
      </c>
    </row>
    <row r="19" spans="2:20" s="37" customFormat="1" ht="30" customHeight="1">
      <c r="B19" s="102" t="s">
        <v>11</v>
      </c>
      <c r="C19" s="103" t="s">
        <v>49</v>
      </c>
      <c r="D19" s="108">
        <f>+'2.a'!D19/'2.a'!$R19</f>
        <v>0</v>
      </c>
      <c r="E19" s="108">
        <f>+'2.a'!E19/'2.a'!$R19</f>
        <v>0</v>
      </c>
      <c r="F19" s="108">
        <f>+'2.a'!F19/'2.a'!$R19</f>
        <v>0</v>
      </c>
      <c r="G19" s="108">
        <f>+'2.a'!G19/'2.a'!$R19</f>
        <v>2.9014844804318488E-2</v>
      </c>
      <c r="H19" s="108">
        <f>+'2.a'!H19/'2.a'!$R19</f>
        <v>0</v>
      </c>
      <c r="I19" s="108">
        <f>+'2.a'!I19/'2.a'!$R19</f>
        <v>0.96828609986504721</v>
      </c>
      <c r="J19" s="108">
        <f>+'2.a'!J19/'2.a'!$R19</f>
        <v>1.3495276653171389E-3</v>
      </c>
      <c r="K19" s="108">
        <f>+'2.a'!K19/'2.a'!$R19</f>
        <v>0</v>
      </c>
      <c r="L19" s="109">
        <f>+'2.a'!L19/'2.a'!$R19</f>
        <v>0.99865047233468285</v>
      </c>
      <c r="M19" s="108">
        <f>+'2.a'!M19/'2.a'!$R19</f>
        <v>1.3495276653171389E-3</v>
      </c>
      <c r="N19" s="108">
        <f>+'2.a'!N19/'2.a'!$R19</f>
        <v>0</v>
      </c>
      <c r="O19" s="108">
        <f>+'2.a'!O19/'2.a'!$R19</f>
        <v>0</v>
      </c>
      <c r="P19" s="109">
        <f>+'2.a'!P19/'2.a'!$R19</f>
        <v>1.3495276653171389E-3</v>
      </c>
      <c r="Q19" s="109">
        <f>+'2.a'!Q19/'2.a'!$R19</f>
        <v>0</v>
      </c>
      <c r="R19" s="109">
        <f>+'2.a'!R19/'2.a'!$R19</f>
        <v>1</v>
      </c>
    </row>
    <row r="20" spans="2:20" s="37" customFormat="1" ht="30" customHeight="1">
      <c r="B20" s="83" t="s">
        <v>12</v>
      </c>
      <c r="C20" s="84" t="s">
        <v>43</v>
      </c>
      <c r="D20" s="81">
        <f>+'2.a'!D20/'2.a'!$R20</f>
        <v>0</v>
      </c>
      <c r="E20" s="81">
        <f>+'2.a'!E20/'2.a'!$R20</f>
        <v>0</v>
      </c>
      <c r="F20" s="81">
        <f>+'2.a'!F20/'2.a'!$R20</f>
        <v>0</v>
      </c>
      <c r="G20" s="81">
        <f>+'2.a'!G20/'2.a'!$R20</f>
        <v>7.3153022327101108E-2</v>
      </c>
      <c r="H20" s="81">
        <f>+'2.a'!H20/'2.a'!$R20</f>
        <v>0</v>
      </c>
      <c r="I20" s="81">
        <f>+'2.a'!I20/'2.a'!$R20</f>
        <v>0.88509711381375933</v>
      </c>
      <c r="J20" s="81">
        <f>+'2.a'!J20/'2.a'!$R20</f>
        <v>2.4323833726629152E-2</v>
      </c>
      <c r="K20" s="81">
        <f>+'2.a'!K20/'2.a'!$R20</f>
        <v>0</v>
      </c>
      <c r="L20" s="82">
        <f>+'2.a'!L20/'2.a'!$R20</f>
        <v>0.98257396986748957</v>
      </c>
      <c r="M20" s="81">
        <f>+'2.a'!M20/'2.a'!$R20</f>
        <v>1.7426030132510439E-2</v>
      </c>
      <c r="N20" s="81">
        <f>+'2.a'!N20/'2.a'!$R20</f>
        <v>0</v>
      </c>
      <c r="O20" s="81">
        <f>+'2.a'!O20/'2.a'!$R20</f>
        <v>0</v>
      </c>
      <c r="P20" s="82">
        <f>+'2.a'!P20/'2.a'!$R20</f>
        <v>1.7426030132510439E-2</v>
      </c>
      <c r="Q20" s="82">
        <f>+'2.a'!Q20/'2.a'!$R20</f>
        <v>0</v>
      </c>
      <c r="R20" s="82">
        <f>+'2.a'!R20/'2.a'!$R20</f>
        <v>1</v>
      </c>
    </row>
    <row r="21" spans="2:20" s="37" customFormat="1" ht="30" customHeight="1">
      <c r="B21" s="102" t="s">
        <v>13</v>
      </c>
      <c r="C21" s="103" t="s">
        <v>43</v>
      </c>
      <c r="D21" s="108">
        <f>+'2.a'!D21/'2.a'!$R21</f>
        <v>0</v>
      </c>
      <c r="E21" s="108">
        <f>+'2.a'!E21/'2.a'!$R21</f>
        <v>0</v>
      </c>
      <c r="F21" s="108">
        <f>+'2.a'!F21/'2.a'!$R21</f>
        <v>0.4348116930898388</v>
      </c>
      <c r="G21" s="108">
        <f>+'2.a'!G21/'2.a'!$R21</f>
        <v>4.5253863134657839E-2</v>
      </c>
      <c r="H21" s="108">
        <f>+'2.a'!H21/'2.a'!$R21</f>
        <v>0</v>
      </c>
      <c r="I21" s="108">
        <f>+'2.a'!I21/'2.a'!$R21</f>
        <v>0.49317680112382101</v>
      </c>
      <c r="J21" s="108">
        <f>+'2.a'!J21/'2.a'!$R21</f>
        <v>0</v>
      </c>
      <c r="K21" s="108">
        <f>+'2.a'!K21/'2.a'!$R21</f>
        <v>0</v>
      </c>
      <c r="L21" s="109">
        <f>+'2.a'!L21/'2.a'!$R21</f>
        <v>0.97324235734831765</v>
      </c>
      <c r="M21" s="108">
        <f>+'2.a'!M21/'2.a'!$R21</f>
        <v>1.9633420295671951E-2</v>
      </c>
      <c r="N21" s="108">
        <f>+'2.a'!N21/'2.a'!$R21</f>
        <v>6.087363703257743E-3</v>
      </c>
      <c r="O21" s="108">
        <f>+'2.a'!O21/'2.a'!$R21</f>
        <v>4.013646397752358E-4</v>
      </c>
      <c r="P21" s="109">
        <f>+'2.a'!P21/'2.a'!$R21</f>
        <v>2.6122148638704931E-2</v>
      </c>
      <c r="Q21" s="110">
        <f>+'2.a'!Q21/'2.a'!$R21</f>
        <v>6.3549401297745669E-4</v>
      </c>
      <c r="R21" s="109">
        <f>+'2.a'!R21/'2.a'!$R21</f>
        <v>1</v>
      </c>
    </row>
    <row r="22" spans="2:20" s="37" customFormat="1" ht="30" customHeight="1">
      <c r="B22" s="83" t="s">
        <v>14</v>
      </c>
      <c r="C22" s="84" t="s">
        <v>53</v>
      </c>
      <c r="D22" s="81">
        <f>+'2.a'!D22/'2.a'!$R22</f>
        <v>0</v>
      </c>
      <c r="E22" s="81">
        <f>+'2.a'!E22/'2.a'!$R22</f>
        <v>0</v>
      </c>
      <c r="F22" s="81">
        <f>+'2.a'!F22/'2.a'!$R22</f>
        <v>0</v>
      </c>
      <c r="G22" s="81">
        <f>+'2.a'!G22/'2.a'!$R22</f>
        <v>0</v>
      </c>
      <c r="H22" s="81">
        <f>+'2.a'!H22/'2.a'!$R22</f>
        <v>0</v>
      </c>
      <c r="I22" s="81">
        <f>+'2.a'!I22/'2.a'!$R22</f>
        <v>0.99833194328607178</v>
      </c>
      <c r="J22" s="81">
        <f>+'2.a'!J22/'2.a'!$R22</f>
        <v>0</v>
      </c>
      <c r="K22" s="81">
        <f>+'2.a'!K22/'2.a'!$R22</f>
        <v>0</v>
      </c>
      <c r="L22" s="82">
        <f>+'2.a'!L22/'2.a'!$R22</f>
        <v>0.99833194328607178</v>
      </c>
      <c r="M22" s="81">
        <f>+'2.a'!M22/'2.a'!$R22</f>
        <v>1.6680567139282735E-3</v>
      </c>
      <c r="N22" s="81">
        <f>+'2.a'!N22/'2.a'!$R22</f>
        <v>0</v>
      </c>
      <c r="O22" s="81">
        <f>+'2.a'!O22/'2.a'!$R22</f>
        <v>0</v>
      </c>
      <c r="P22" s="82">
        <f>+'2.a'!P22/'2.a'!$R22</f>
        <v>1.6680567139282735E-3</v>
      </c>
      <c r="Q22" s="82">
        <f>+'2.a'!Q22/'2.a'!$R22</f>
        <v>0</v>
      </c>
      <c r="R22" s="82">
        <f>+'2.a'!R22/'2.a'!$R22</f>
        <v>1</v>
      </c>
    </row>
    <row r="23" spans="2:20" s="37" customFormat="1" ht="30" customHeight="1">
      <c r="B23" s="102" t="s">
        <v>15</v>
      </c>
      <c r="C23" s="103" t="s">
        <v>50</v>
      </c>
      <c r="D23" s="108">
        <f>+'2.a'!D23/'2.a'!$R23</f>
        <v>0.59727399165507644</v>
      </c>
      <c r="E23" s="108">
        <f>+'2.a'!E23/'2.a'!$R23</f>
        <v>0</v>
      </c>
      <c r="F23" s="108">
        <f>+'2.a'!F23/'2.a'!$R23</f>
        <v>0</v>
      </c>
      <c r="G23" s="108">
        <f>+'2.a'!G23/'2.a'!$R23</f>
        <v>0</v>
      </c>
      <c r="H23" s="108">
        <f>+'2.a'!H23/'2.a'!$R23</f>
        <v>0</v>
      </c>
      <c r="I23" s="108">
        <f>+'2.a'!I23/'2.a'!$R23</f>
        <v>0.30286509040333798</v>
      </c>
      <c r="J23" s="108">
        <f>+'2.a'!J23/'2.a'!$R23</f>
        <v>5.7357440890125171E-2</v>
      </c>
      <c r="K23" s="108">
        <f>+'2.a'!K23/'2.a'!$R23</f>
        <v>0</v>
      </c>
      <c r="L23" s="109">
        <f>+'2.a'!L23/'2.a'!$R23</f>
        <v>0.9574965229485396</v>
      </c>
      <c r="M23" s="108">
        <f>+'2.a'!M23/'2.a'!$R23</f>
        <v>7.2322670375521555E-4</v>
      </c>
      <c r="N23" s="108">
        <f>+'2.a'!N23/'2.a'!$R23</f>
        <v>4.1780250347705147E-2</v>
      </c>
      <c r="O23" s="108">
        <f>+'2.a'!O23/'2.a'!$R23</f>
        <v>0</v>
      </c>
      <c r="P23" s="109">
        <f>+'2.a'!P23/'2.a'!$R23</f>
        <v>4.2503477051460362E-2</v>
      </c>
      <c r="Q23" s="109">
        <f>+'2.a'!Q23/'2.a'!$R23</f>
        <v>0</v>
      </c>
      <c r="R23" s="109">
        <f>+'2.a'!R23/'2.a'!$R23</f>
        <v>1</v>
      </c>
    </row>
    <row r="24" spans="2:20" s="37" customFormat="1" ht="30" customHeight="1">
      <c r="B24" s="83" t="s">
        <v>16</v>
      </c>
      <c r="C24" s="84" t="s">
        <v>43</v>
      </c>
      <c r="D24" s="81">
        <f>+'2.a'!D24/'2.a'!$R24</f>
        <v>0</v>
      </c>
      <c r="E24" s="81">
        <f>+'2.a'!E24/'2.a'!$R24</f>
        <v>0</v>
      </c>
      <c r="F24" s="81">
        <f>+'2.a'!F24/'2.a'!$R24</f>
        <v>0</v>
      </c>
      <c r="G24" s="81">
        <f>+'2.a'!G24/'2.a'!$R24</f>
        <v>0.3403786481989477</v>
      </c>
      <c r="H24" s="81">
        <f>+'2.a'!H24/'2.a'!$R24</f>
        <v>0</v>
      </c>
      <c r="I24" s="81">
        <f>+'2.a'!I24/'2.a'!$R24</f>
        <v>0.56792732832666282</v>
      </c>
      <c r="J24" s="81">
        <f>+'2.a'!J24/'2.a'!$R24</f>
        <v>2.1405765166164499E-2</v>
      </c>
      <c r="K24" s="81">
        <f>+'2.a'!K24/'2.a'!$R24</f>
        <v>3.4177272114044159E-3</v>
      </c>
      <c r="L24" s="82">
        <f>+'2.a'!L24/'2.a'!$R24</f>
        <v>0.93312946890317938</v>
      </c>
      <c r="M24" s="81">
        <f>+'2.a'!M24/'2.a'!$R24</f>
        <v>3.5301524486216665E-2</v>
      </c>
      <c r="N24" s="81">
        <f>+'2.a'!N24/'2.a'!$R24</f>
        <v>3.1569006610603946E-2</v>
      </c>
      <c r="O24" s="81">
        <f>+'2.a'!O24/'2.a'!$R24</f>
        <v>0</v>
      </c>
      <c r="P24" s="82">
        <f>+'2.a'!P24/'2.a'!$R24</f>
        <v>6.6870531096820618E-2</v>
      </c>
      <c r="Q24" s="82">
        <f>+'2.a'!Q24/'2.a'!$R24</f>
        <v>0</v>
      </c>
      <c r="R24" s="82">
        <f>+'2.a'!R24/'2.a'!$R24</f>
        <v>1</v>
      </c>
    </row>
    <row r="25" spans="2:20" s="37" customFormat="1" ht="30" customHeight="1">
      <c r="B25" s="205" t="s">
        <v>30</v>
      </c>
      <c r="C25" s="205"/>
      <c r="D25" s="145">
        <f>+'2.a'!D25/'2.a'!$R25</f>
        <v>6.2188914639693303E-2</v>
      </c>
      <c r="E25" s="145">
        <f>+'2.a'!E25/'2.a'!$R25</f>
        <v>2.4652905629318374E-2</v>
      </c>
      <c r="F25" s="145">
        <f>+'2.a'!F25/'2.a'!$R25</f>
        <v>0.10853169875890749</v>
      </c>
      <c r="G25" s="145">
        <f>+'2.a'!G25/'2.a'!$R25</f>
        <v>0.3403885724187225</v>
      </c>
      <c r="H25" s="145">
        <f>+'2.a'!H25/'2.a'!$R25</f>
        <v>2.1486278671836081E-3</v>
      </c>
      <c r="I25" s="145">
        <f>+'2.a'!I25/'2.a'!$R25</f>
        <v>0.41393575775953562</v>
      </c>
      <c r="J25" s="145">
        <f>+'2.a'!J25/'2.a'!$R25</f>
        <v>1.3814464250904287E-2</v>
      </c>
      <c r="K25" s="145">
        <f>+'2.a'!K25/'2.a'!$R25</f>
        <v>1.451190192553445E-3</v>
      </c>
      <c r="L25" s="145">
        <f>+'2.a'!L25/'2.a'!$R25</f>
        <v>0.96711213151681863</v>
      </c>
      <c r="M25" s="145">
        <f>+'2.a'!M25/'2.a'!$R25</f>
        <v>1.2610192986636055E-2</v>
      </c>
      <c r="N25" s="145">
        <f>+'2.a'!N25/'2.a'!$R25</f>
        <v>2.0091403322575755E-2</v>
      </c>
      <c r="O25" s="145">
        <f>+'2.a'!O25/'2.a'!$R25</f>
        <v>1.0396586454114233E-4</v>
      </c>
      <c r="P25" s="145">
        <f>+'2.a'!P25/'2.a'!$R25</f>
        <v>3.2805562173752953E-2</v>
      </c>
      <c r="Q25" s="145">
        <f>+'2.a'!Q25/'2.a'!$R25</f>
        <v>8.2306309428404334E-5</v>
      </c>
      <c r="R25" s="145">
        <f>+'2.a'!R25/'2.a'!$R25</f>
        <v>1</v>
      </c>
    </row>
    <row r="26" spans="2:20" s="37" customFormat="1" ht="30" customHeight="1">
      <c r="B26" s="41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41"/>
    </row>
    <row r="27" spans="2:20" s="37" customFormat="1" ht="30" customHeight="1">
      <c r="B27" s="204" t="s">
        <v>135</v>
      </c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</row>
    <row r="28" spans="2:20" s="80" customFormat="1" ht="30" customHeight="1">
      <c r="B28" s="22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</row>
    <row r="29" spans="2:20" s="161" customFormat="1" ht="30" customHeight="1">
      <c r="B29" s="159" t="s">
        <v>118</v>
      </c>
      <c r="D29" s="160"/>
      <c r="E29" s="160"/>
      <c r="F29" s="162"/>
      <c r="G29" s="174"/>
      <c r="H29" s="164"/>
      <c r="I29" s="164"/>
      <c r="J29" s="164"/>
      <c r="K29" s="164"/>
      <c r="Q29" s="209" t="s">
        <v>133</v>
      </c>
      <c r="R29" s="209"/>
      <c r="T29" s="173"/>
    </row>
    <row r="30" spans="2:20" s="15" customFormat="1" ht="30" customHeight="1">
      <c r="B30" s="134"/>
      <c r="C30" s="135"/>
      <c r="D30" s="135"/>
      <c r="E30" s="135"/>
      <c r="F30" s="135"/>
    </row>
    <row r="31" spans="2:20" s="15" customFormat="1" ht="50" customHeight="1">
      <c r="B31" s="197" t="s">
        <v>78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40"/>
    </row>
    <row r="32" spans="2:20" ht="30" customHeight="1">
      <c r="B32" s="20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</row>
    <row r="33" spans="2:18" ht="30" customHeight="1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</row>
    <row r="34" spans="2:18" ht="30" customHeight="1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</row>
    <row r="35" spans="2:18" ht="30" customHeight="1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</row>
    <row r="36" spans="2:18" ht="30" customHeight="1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2:18" ht="30" customHeight="1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2:18" ht="30" customHeight="1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2:18" ht="30" customHeight="1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2:18" ht="30" customHeight="1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</row>
    <row r="41" spans="2:18" ht="30" customHeight="1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</row>
    <row r="42" spans="2:18" ht="30" customHeight="1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</row>
    <row r="43" spans="2:18" ht="30" customHeight="1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2:18" ht="30" customHeight="1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2:18" ht="30" customHeight="1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6" spans="2:18" ht="30" customHeight="1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7" spans="2:18" ht="30" customHeight="1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</row>
    <row r="48" spans="2:18" ht="30" customHeight="1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</row>
    <row r="49" spans="2:18" ht="30" customHeight="1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</row>
    <row r="50" spans="2:18" ht="30" customHeight="1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</row>
    <row r="51" spans="2:18" ht="30" customHeight="1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</row>
    <row r="52" spans="2:18" ht="30" customHeight="1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</row>
    <row r="53" spans="2:18" ht="30" customHeight="1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2:18" ht="30" customHeight="1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</row>
    <row r="55" spans="2:18" ht="30" customHeight="1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</row>
    <row r="56" spans="2:18" ht="30" customHeight="1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2:18" ht="30" customHeight="1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2:18" ht="30" customHeight="1"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2:18" ht="30" customHeight="1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2:18" ht="30" customHeight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2:18" ht="30" customHeight="1"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2:18" ht="30" customHeight="1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</row>
    <row r="63" spans="2:18" ht="30" customHeight="1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</row>
    <row r="64" spans="2:18" ht="30" customHeight="1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</row>
    <row r="65" spans="2:18" ht="30" customHeight="1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</row>
    <row r="66" spans="2:18" ht="30" customHeight="1"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</row>
    <row r="67" spans="2:18" ht="30" customHeight="1"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2:18" ht="30" customHeight="1"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</row>
    <row r="69" spans="2:18" ht="30" customHeight="1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0" spans="2:18" ht="30" customHeight="1"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</row>
    <row r="71" spans="2:18" ht="30" customHeight="1"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</row>
    <row r="72" spans="2:18" ht="30" customHeight="1"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</row>
    <row r="73" spans="2:18" ht="30" customHeight="1"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</row>
    <row r="74" spans="2:18" ht="30" customHeight="1"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</row>
    <row r="75" spans="2:18" ht="30" customHeight="1"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</row>
    <row r="76" spans="2:18" ht="30" customHeight="1"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</row>
    <row r="77" spans="2:18" ht="30" customHeight="1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</row>
    <row r="78" spans="2:18" ht="30" customHeight="1"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</row>
    <row r="79" spans="2:18" ht="30" customHeight="1"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</row>
    <row r="80" spans="2:18" ht="30" customHeight="1"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</row>
    <row r="81" spans="2:18" ht="30" customHeight="1"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</row>
    <row r="82" spans="2:18" ht="30" customHeight="1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</row>
    <row r="83" spans="2:18" ht="30" customHeight="1"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</row>
    <row r="84" spans="2:18" ht="30" customHeight="1"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</row>
    <row r="85" spans="2:18" ht="30" customHeight="1"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</row>
    <row r="86" spans="2:18" ht="30" customHeight="1"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</row>
    <row r="87" spans="2:18" ht="30" customHeight="1"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</row>
    <row r="88" spans="2:18" ht="30" customHeight="1"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</row>
    <row r="89" spans="2:18" ht="30" customHeight="1"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</row>
    <row r="90" spans="2:18" ht="30" customHeight="1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</row>
    <row r="91" spans="2:18" ht="30" customHeight="1"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2:18" ht="30" customHeight="1"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</row>
    <row r="93" spans="2:18" ht="30" customHeight="1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2:18" ht="30" customHeight="1"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</row>
    <row r="95" spans="2:18" ht="30" customHeight="1"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</row>
    <row r="96" spans="2:18" ht="30" customHeight="1"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</row>
    <row r="97" spans="2:18" ht="30" customHeight="1"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</row>
    <row r="98" spans="2:18" ht="30" customHeight="1"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</row>
    <row r="99" spans="2:18" ht="30" customHeight="1"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</row>
    <row r="100" spans="2:18" ht="30" customHeight="1"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</row>
    <row r="101" spans="2:18" ht="30" customHeight="1"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</row>
  </sheetData>
  <mergeCells count="13">
    <mergeCell ref="P2:R2"/>
    <mergeCell ref="B31:R31"/>
    <mergeCell ref="Q29:R29"/>
    <mergeCell ref="B27:R27"/>
    <mergeCell ref="R8:R9"/>
    <mergeCell ref="Q8:Q9"/>
    <mergeCell ref="C8:C9"/>
    <mergeCell ref="B25:C25"/>
    <mergeCell ref="B8:B9"/>
    <mergeCell ref="D8:L8"/>
    <mergeCell ref="M8:P8"/>
    <mergeCell ref="B5:R5"/>
    <mergeCell ref="B6:R6"/>
  </mergeCells>
  <phoneticPr fontId="0" type="noConversion"/>
  <hyperlinks>
    <hyperlink ref="B31" location="Índice!A1" display="Volver al índice"/>
    <hyperlink ref="B29" location="'2.a'!A1" display="  Atrás "/>
    <hyperlink ref="G29" location="'4.b'!A1" display="'4.b'!A1"/>
    <hyperlink ref="Q29" location="'3'!A1" display="Siguiente   è"/>
    <hyperlink ref="R29" location="'3'!A1" display="'3'!A1"/>
  </hyperlinks>
  <pageMargins left="0.70000000000000007" right="0.70000000000000007" top="1.34" bottom="0.75000000000000011" header="0.30000000000000004" footer="0.30000000000000004"/>
  <pageSetup paperSize="9" scale="40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4"/>
  <sheetViews>
    <sheetView showGridLines="0" workbookViewId="0"/>
  </sheetViews>
  <sheetFormatPr baseColWidth="10" defaultColWidth="12.83203125" defaultRowHeight="30" customHeight="1" x14ac:dyDescent="0"/>
  <cols>
    <col min="1" max="1" width="12.83203125" style="29"/>
    <col min="2" max="2" width="49.83203125" style="29" customWidth="1"/>
    <col min="3" max="3" width="42" style="29" customWidth="1"/>
    <col min="4" max="16384" width="12.83203125" style="29"/>
  </cols>
  <sheetData>
    <row r="1" spans="1:13" s="129" customFormat="1" ht="30.75" customHeight="1"/>
    <row r="2" spans="1:13" s="129" customFormat="1" ht="62" customHeight="1">
      <c r="A2" s="130"/>
      <c r="B2" s="130"/>
      <c r="C2" s="133" t="s">
        <v>140</v>
      </c>
      <c r="D2" s="131"/>
      <c r="E2" s="131"/>
      <c r="G2" s="131"/>
    </row>
    <row r="3" spans="1:13" s="129" customFormat="1" ht="30.75" customHeight="1">
      <c r="A3" s="130"/>
      <c r="B3" s="130"/>
      <c r="C3" s="130"/>
      <c r="H3" s="132"/>
      <c r="I3" s="132"/>
      <c r="J3" s="132"/>
      <c r="K3" s="132"/>
    </row>
    <row r="5" spans="1:13" s="157" customFormat="1" ht="60" customHeight="1">
      <c r="A5" s="169"/>
      <c r="B5" s="201" t="s">
        <v>58</v>
      </c>
      <c r="C5" s="201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s="157" customFormat="1" ht="30" customHeight="1">
      <c r="A6" s="167"/>
      <c r="B6" s="202" t="s">
        <v>132</v>
      </c>
      <c r="C6" s="202"/>
      <c r="D6" s="167"/>
      <c r="E6" s="167"/>
      <c r="F6" s="167"/>
      <c r="G6" s="167"/>
      <c r="H6" s="167"/>
      <c r="I6" s="167"/>
      <c r="J6" s="167"/>
      <c r="K6" s="167"/>
      <c r="L6" s="167"/>
      <c r="M6" s="167"/>
    </row>
    <row r="7" spans="1:13" s="65" customFormat="1" ht="30" customHeight="1">
      <c r="A7" s="67"/>
      <c r="B7" s="67"/>
      <c r="C7" s="67"/>
      <c r="D7" s="67"/>
    </row>
    <row r="8" spans="1:13" s="65" customFormat="1" ht="50" customHeight="1">
      <c r="B8" s="120" t="s">
        <v>27</v>
      </c>
      <c r="C8" s="120" t="s">
        <v>79</v>
      </c>
      <c r="D8" s="67"/>
    </row>
    <row r="9" spans="1:13" s="65" customFormat="1" ht="30" customHeight="1">
      <c r="B9" s="76" t="s">
        <v>29</v>
      </c>
      <c r="C9" s="78" t="s">
        <v>26</v>
      </c>
      <c r="D9" s="67"/>
    </row>
    <row r="10" spans="1:13" s="65" customFormat="1" ht="30" customHeight="1">
      <c r="B10" s="98" t="s">
        <v>28</v>
      </c>
      <c r="C10" s="111">
        <v>12</v>
      </c>
      <c r="D10" s="67"/>
    </row>
    <row r="11" spans="1:13" s="65" customFormat="1" ht="30" customHeight="1">
      <c r="B11" s="76" t="s">
        <v>66</v>
      </c>
      <c r="C11" s="78" t="s">
        <v>25</v>
      </c>
      <c r="D11" s="67"/>
    </row>
    <row r="12" spans="1:13" s="65" customFormat="1" ht="30" customHeight="1">
      <c r="B12" s="98" t="s">
        <v>67</v>
      </c>
      <c r="C12" s="111" t="s">
        <v>24</v>
      </c>
      <c r="D12" s="67"/>
    </row>
    <row r="13" spans="1:13" s="65" customFormat="1" ht="30" customHeight="1">
      <c r="B13" s="76" t="s">
        <v>68</v>
      </c>
      <c r="C13" s="78">
        <v>35</v>
      </c>
      <c r="D13" s="67"/>
    </row>
    <row r="14" spans="1:13" s="65" customFormat="1" ht="30" customHeight="1">
      <c r="B14" s="98" t="s">
        <v>69</v>
      </c>
      <c r="C14" s="111" t="s">
        <v>23</v>
      </c>
      <c r="D14" s="67"/>
    </row>
    <row r="15" spans="1:13" s="65" customFormat="1" ht="30" customHeight="1">
      <c r="B15" s="76" t="s">
        <v>70</v>
      </c>
      <c r="C15" s="78" t="s">
        <v>22</v>
      </c>
      <c r="D15" s="67"/>
    </row>
    <row r="16" spans="1:13" s="65" customFormat="1" ht="30" customHeight="1">
      <c r="B16" s="98" t="s">
        <v>71</v>
      </c>
      <c r="C16" s="111" t="s">
        <v>21</v>
      </c>
      <c r="D16" s="67"/>
    </row>
    <row r="17" spans="1:20" s="65" customFormat="1" ht="30" customHeight="1">
      <c r="B17" s="76" t="s">
        <v>72</v>
      </c>
      <c r="C17" s="78" t="s">
        <v>20</v>
      </c>
      <c r="D17" s="67"/>
    </row>
    <row r="18" spans="1:20" s="65" customFormat="1" ht="30" customHeight="1">
      <c r="B18" s="98" t="s">
        <v>73</v>
      </c>
      <c r="C18" s="111" t="s">
        <v>19</v>
      </c>
      <c r="D18" s="67"/>
    </row>
    <row r="19" spans="1:20" s="65" customFormat="1" ht="30" customHeight="1">
      <c r="B19" s="76" t="s">
        <v>74</v>
      </c>
      <c r="C19" s="78" t="s">
        <v>18</v>
      </c>
      <c r="D19" s="67"/>
    </row>
    <row r="20" spans="1:20" s="65" customFormat="1" ht="30" customHeight="1">
      <c r="B20" s="98" t="s">
        <v>32</v>
      </c>
      <c r="C20" s="101">
        <v>1450</v>
      </c>
      <c r="D20" s="67"/>
    </row>
    <row r="21" spans="1:20" ht="30" customHeight="1">
      <c r="A21" s="71"/>
      <c r="B21" s="71"/>
      <c r="C21" s="71"/>
      <c r="D21" s="71"/>
    </row>
    <row r="22" spans="1:20" ht="30" customHeight="1">
      <c r="A22" s="71"/>
      <c r="B22" s="204" t="s">
        <v>123</v>
      </c>
      <c r="C22" s="204"/>
      <c r="D22" s="71"/>
    </row>
    <row r="23" spans="1:20" ht="30" customHeight="1">
      <c r="A23" s="71"/>
      <c r="B23" s="19"/>
      <c r="C23" s="71"/>
      <c r="D23" s="71"/>
    </row>
    <row r="24" spans="1:20" s="161" customFormat="1" ht="30" customHeight="1">
      <c r="B24" s="159" t="s">
        <v>125</v>
      </c>
      <c r="C24" s="175" t="s">
        <v>133</v>
      </c>
      <c r="D24" s="160"/>
      <c r="E24" s="160"/>
      <c r="F24" s="162"/>
      <c r="G24" s="174"/>
      <c r="H24" s="164"/>
      <c r="I24" s="164"/>
      <c r="J24" s="164"/>
      <c r="K24" s="164"/>
      <c r="T24" s="173"/>
    </row>
    <row r="25" spans="1:20" s="15" customFormat="1" ht="30" customHeight="1">
      <c r="B25" s="134"/>
      <c r="C25" s="135"/>
      <c r="D25" s="135"/>
      <c r="E25" s="135"/>
      <c r="F25" s="135"/>
    </row>
    <row r="26" spans="1:20" s="15" customFormat="1" ht="50" customHeight="1">
      <c r="B26" s="197" t="s">
        <v>78</v>
      </c>
      <c r="C26" s="197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</row>
    <row r="27" spans="1:20" ht="30" customHeight="1">
      <c r="A27" s="71"/>
      <c r="B27" s="20"/>
      <c r="C27" s="71"/>
      <c r="D27" s="71"/>
    </row>
    <row r="28" spans="1:20" ht="30" customHeight="1">
      <c r="A28" s="71"/>
      <c r="B28" s="71"/>
      <c r="C28" s="71"/>
      <c r="D28" s="71"/>
    </row>
    <row r="29" spans="1:20" ht="30" customHeight="1">
      <c r="A29" s="71"/>
      <c r="B29" s="71"/>
      <c r="C29" s="71"/>
      <c r="D29" s="71"/>
    </row>
    <row r="30" spans="1:20" ht="30" customHeight="1">
      <c r="A30" s="71"/>
      <c r="B30" s="71"/>
      <c r="C30" s="71"/>
      <c r="D30" s="71"/>
    </row>
    <row r="31" spans="1:20" ht="30" customHeight="1">
      <c r="A31" s="71"/>
      <c r="B31" s="71"/>
      <c r="C31" s="71"/>
      <c r="D31" s="71"/>
    </row>
    <row r="32" spans="1:20" ht="30" customHeight="1">
      <c r="A32" s="71"/>
      <c r="B32" s="71"/>
      <c r="C32" s="71"/>
      <c r="D32" s="71"/>
    </row>
    <row r="33" spans="1:4" ht="30" customHeight="1">
      <c r="A33" s="71"/>
      <c r="B33" s="71"/>
      <c r="C33" s="71"/>
      <c r="D33" s="71"/>
    </row>
    <row r="34" spans="1:4" ht="30" customHeight="1">
      <c r="A34" s="71"/>
      <c r="B34" s="71"/>
      <c r="C34" s="71"/>
      <c r="D34" s="71"/>
    </row>
  </sheetData>
  <mergeCells count="4">
    <mergeCell ref="B5:C5"/>
    <mergeCell ref="B6:C6"/>
    <mergeCell ref="B22:C22"/>
    <mergeCell ref="B26:C26"/>
  </mergeCells>
  <phoneticPr fontId="0" type="noConversion"/>
  <hyperlinks>
    <hyperlink ref="B26" location="Índice!A1" display="Volver al índice"/>
    <hyperlink ref="B24" location="'2.b'!A1" display="  Atrás "/>
    <hyperlink ref="G24" location="'4.b'!A1" display="'4.b'!A1"/>
    <hyperlink ref="C24" location="'4.a'!A1" display="Siguiente   è"/>
  </hyperlinks>
  <pageMargins left="0.70000000000000007" right="0.70000000000000007" top="1.34" bottom="0.75000000000000011" header="0.30000000000000004" footer="0.30000000000000004"/>
  <pageSetup paperSize="9" scale="68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1"/>
  <sheetViews>
    <sheetView showGridLines="0" workbookViewId="0"/>
  </sheetViews>
  <sheetFormatPr baseColWidth="10" defaultColWidth="12.83203125" defaultRowHeight="30" customHeight="1" x14ac:dyDescent="0"/>
  <cols>
    <col min="1" max="1" width="12.83203125" style="29"/>
    <col min="2" max="2" width="28.1640625" style="29" customWidth="1"/>
    <col min="3" max="3" width="17.83203125" style="29" customWidth="1"/>
    <col min="4" max="4" width="19.1640625" style="29" customWidth="1"/>
    <col min="5" max="5" width="31.1640625" style="29" customWidth="1"/>
    <col min="6" max="6" width="40.5" style="29" customWidth="1"/>
    <col min="7" max="16384" width="12.83203125" style="29"/>
  </cols>
  <sheetData>
    <row r="1" spans="1:15" s="129" customFormat="1" ht="30.75" customHeight="1"/>
    <row r="2" spans="1:15" s="129" customFormat="1" ht="62" customHeight="1">
      <c r="A2" s="130"/>
      <c r="B2" s="130"/>
      <c r="D2" s="131"/>
      <c r="E2" s="131"/>
      <c r="F2" s="133" t="s">
        <v>140</v>
      </c>
      <c r="G2" s="131"/>
    </row>
    <row r="3" spans="1:15" s="129" customFormat="1" ht="30.75" customHeight="1">
      <c r="A3" s="130"/>
      <c r="B3" s="130"/>
      <c r="C3" s="130"/>
      <c r="H3" s="132"/>
      <c r="I3" s="132"/>
      <c r="J3" s="132"/>
      <c r="K3" s="132"/>
    </row>
    <row r="5" spans="1:15" s="157" customFormat="1" ht="60" customHeight="1">
      <c r="B5" s="201" t="s">
        <v>58</v>
      </c>
      <c r="C5" s="201"/>
      <c r="D5" s="201"/>
      <c r="E5" s="201"/>
      <c r="F5" s="201"/>
      <c r="G5" s="169"/>
      <c r="H5" s="169"/>
      <c r="I5" s="169"/>
      <c r="J5" s="169"/>
      <c r="K5" s="169"/>
      <c r="L5" s="169"/>
      <c r="M5" s="169"/>
      <c r="N5" s="169"/>
      <c r="O5" s="169"/>
    </row>
    <row r="6" spans="1:15" s="157" customFormat="1" ht="30" customHeight="1">
      <c r="B6" s="202" t="s">
        <v>130</v>
      </c>
      <c r="C6" s="202"/>
      <c r="D6" s="202"/>
      <c r="E6" s="202"/>
      <c r="F6" s="202"/>
      <c r="G6" s="167"/>
      <c r="H6" s="167"/>
      <c r="I6" s="167"/>
      <c r="J6" s="167"/>
      <c r="K6" s="167"/>
      <c r="L6" s="167"/>
      <c r="M6" s="167"/>
      <c r="N6" s="167"/>
      <c r="O6" s="167"/>
    </row>
    <row r="7" spans="1:15" s="65" customFormat="1" ht="30" customHeight="1">
      <c r="B7" s="22"/>
      <c r="C7" s="66"/>
      <c r="D7" s="66"/>
      <c r="E7" s="66"/>
      <c r="F7" s="66"/>
      <c r="G7" s="67"/>
      <c r="H7" s="67"/>
      <c r="I7" s="67"/>
    </row>
    <row r="8" spans="1:15" s="65" customFormat="1" ht="30" customHeight="1">
      <c r="B8" s="198" t="s">
        <v>27</v>
      </c>
      <c r="C8" s="198" t="s">
        <v>51</v>
      </c>
      <c r="D8" s="198"/>
      <c r="E8" s="198" t="s">
        <v>52</v>
      </c>
      <c r="F8" s="198"/>
      <c r="G8" s="67"/>
      <c r="H8" s="67"/>
      <c r="I8" s="67"/>
    </row>
    <row r="9" spans="1:15" s="65" customFormat="1" ht="30" customHeight="1">
      <c r="B9" s="198"/>
      <c r="C9" s="120" t="s">
        <v>110</v>
      </c>
      <c r="D9" s="120" t="s">
        <v>36</v>
      </c>
      <c r="E9" s="120" t="s">
        <v>109</v>
      </c>
      <c r="F9" s="120" t="s">
        <v>36</v>
      </c>
      <c r="G9" s="68"/>
      <c r="H9" s="67"/>
      <c r="I9" s="67"/>
    </row>
    <row r="10" spans="1:15" s="65" customFormat="1" ht="30" customHeight="1">
      <c r="B10" s="76" t="s">
        <v>29</v>
      </c>
      <c r="C10" s="72">
        <v>243556</v>
      </c>
      <c r="D10" s="73">
        <f>+C10/$C$22</f>
        <v>1.7627222274412213E-2</v>
      </c>
      <c r="E10" s="77">
        <v>55</v>
      </c>
      <c r="F10" s="74">
        <f>+E10/$E$22</f>
        <v>1.5678449258836945E-2</v>
      </c>
      <c r="G10" s="68"/>
      <c r="H10" s="67"/>
      <c r="I10" s="67"/>
    </row>
    <row r="11" spans="1:15" s="65" customFormat="1" ht="30" customHeight="1">
      <c r="B11" s="98" t="s">
        <v>28</v>
      </c>
      <c r="C11" s="99">
        <v>68292</v>
      </c>
      <c r="D11" s="112">
        <f t="shared" ref="D11:D22" si="0">+C11/$C$22</f>
        <v>4.9425933401934623E-3</v>
      </c>
      <c r="E11" s="113">
        <v>6.8</v>
      </c>
      <c r="F11" s="114">
        <f t="shared" ref="F11:F22" si="1">+E11/$E$22</f>
        <v>1.9384264538198403E-3</v>
      </c>
      <c r="G11" s="68"/>
      <c r="H11" s="67"/>
      <c r="I11" s="67"/>
    </row>
    <row r="12" spans="1:15" s="65" customFormat="1" ht="30" customHeight="1">
      <c r="B12" s="76" t="s">
        <v>66</v>
      </c>
      <c r="C12" s="75">
        <v>385101</v>
      </c>
      <c r="D12" s="73">
        <f t="shared" si="0"/>
        <v>2.7871458412432534E-2</v>
      </c>
      <c r="E12" s="77">
        <v>96.1</v>
      </c>
      <c r="F12" s="74">
        <f t="shared" si="1"/>
        <v>2.7394526795895095E-2</v>
      </c>
      <c r="G12" s="68"/>
      <c r="H12" s="67"/>
      <c r="I12" s="67"/>
    </row>
    <row r="13" spans="1:15" s="65" customFormat="1" ht="30" customHeight="1">
      <c r="B13" s="98" t="s">
        <v>67</v>
      </c>
      <c r="C13" s="99">
        <v>3119785</v>
      </c>
      <c r="D13" s="112">
        <f t="shared" si="0"/>
        <v>0.22579260475363822</v>
      </c>
      <c r="E13" s="113">
        <v>769.3</v>
      </c>
      <c r="F13" s="114">
        <f t="shared" si="1"/>
        <v>0.21929874572405927</v>
      </c>
      <c r="G13" s="68"/>
      <c r="H13" s="67"/>
      <c r="I13" s="67"/>
    </row>
    <row r="14" spans="1:15" s="65" customFormat="1" ht="30" customHeight="1">
      <c r="B14" s="76" t="s">
        <v>68</v>
      </c>
      <c r="C14" s="75">
        <v>17360</v>
      </c>
      <c r="D14" s="73">
        <f t="shared" si="0"/>
        <v>1.256419791275091E-3</v>
      </c>
      <c r="E14" s="77">
        <v>4.3</v>
      </c>
      <c r="F14" s="74">
        <f t="shared" si="1"/>
        <v>1.2257696693272519E-3</v>
      </c>
      <c r="G14" s="68"/>
      <c r="H14" s="67"/>
      <c r="I14" s="67"/>
    </row>
    <row r="15" spans="1:15" s="65" customFormat="1" ht="30" customHeight="1">
      <c r="B15" s="98" t="s">
        <v>69</v>
      </c>
      <c r="C15" s="99">
        <v>7915142</v>
      </c>
      <c r="D15" s="112">
        <f t="shared" si="0"/>
        <v>0.57285374767008679</v>
      </c>
      <c r="E15" s="113">
        <v>1839.5</v>
      </c>
      <c r="F15" s="114">
        <f t="shared" si="1"/>
        <v>0.5243728620296465</v>
      </c>
      <c r="G15" s="68"/>
      <c r="H15" s="67"/>
      <c r="I15" s="67"/>
    </row>
    <row r="16" spans="1:15" s="65" customFormat="1" ht="30" customHeight="1">
      <c r="B16" s="76" t="s">
        <v>70</v>
      </c>
      <c r="C16" s="75">
        <v>412045</v>
      </c>
      <c r="D16" s="73">
        <f t="shared" si="0"/>
        <v>2.9821514567738759E-2</v>
      </c>
      <c r="E16" s="77">
        <v>95.1</v>
      </c>
      <c r="F16" s="74">
        <f t="shared" si="1"/>
        <v>2.7109464082098061E-2</v>
      </c>
      <c r="G16" s="68"/>
      <c r="H16" s="67"/>
      <c r="I16" s="67"/>
    </row>
    <row r="17" spans="2:20" s="65" customFormat="1" ht="30" customHeight="1">
      <c r="B17" s="98" t="s">
        <v>71</v>
      </c>
      <c r="C17" s="99">
        <v>84294</v>
      </c>
      <c r="D17" s="112">
        <f t="shared" si="0"/>
        <v>6.1007286800542921E-3</v>
      </c>
      <c r="E17" s="113">
        <v>30.4</v>
      </c>
      <c r="F17" s="114">
        <f t="shared" si="1"/>
        <v>8.6659064994298735E-3</v>
      </c>
      <c r="G17" s="68"/>
      <c r="H17" s="67"/>
      <c r="I17" s="67"/>
    </row>
    <row r="18" spans="2:20" s="65" customFormat="1" ht="30" customHeight="1">
      <c r="B18" s="76" t="s">
        <v>72</v>
      </c>
      <c r="C18" s="75">
        <v>621962</v>
      </c>
      <c r="D18" s="73">
        <f t="shared" si="0"/>
        <v>4.5014133998907725E-2</v>
      </c>
      <c r="E18" s="77">
        <v>256.89999999999998</v>
      </c>
      <c r="F18" s="74">
        <f t="shared" si="1"/>
        <v>7.3232611174458367E-2</v>
      </c>
      <c r="G18" s="68"/>
      <c r="H18" s="67"/>
      <c r="I18" s="67"/>
    </row>
    <row r="19" spans="2:20" s="65" customFormat="1" ht="30" customHeight="1">
      <c r="B19" s="98" t="s">
        <v>73</v>
      </c>
      <c r="C19" s="99">
        <v>920019</v>
      </c>
      <c r="D19" s="112">
        <f t="shared" si="0"/>
        <v>6.6585834098451493E-2</v>
      </c>
      <c r="E19" s="113">
        <v>406.5</v>
      </c>
      <c r="F19" s="114">
        <f t="shared" si="1"/>
        <v>0.11587799315849487</v>
      </c>
      <c r="G19" s="68"/>
      <c r="H19" s="67"/>
      <c r="I19" s="67"/>
    </row>
    <row r="20" spans="2:20" s="65" customFormat="1" ht="30" customHeight="1">
      <c r="B20" s="76" t="s">
        <v>74</v>
      </c>
      <c r="C20" s="75">
        <v>1932</v>
      </c>
      <c r="D20" s="73">
        <f t="shared" si="0"/>
        <v>1.3982736386771173E-4</v>
      </c>
      <c r="E20" s="77">
        <v>0.32500000000000001</v>
      </c>
      <c r="F20" s="74">
        <f t="shared" si="1"/>
        <v>9.2645381984036488E-5</v>
      </c>
      <c r="G20" s="68"/>
      <c r="H20" s="67"/>
      <c r="I20" s="67"/>
    </row>
    <row r="21" spans="2:20" s="65" customFormat="1" ht="30" customHeight="1">
      <c r="B21" s="98" t="s">
        <v>32</v>
      </c>
      <c r="C21" s="99">
        <v>27550</v>
      </c>
      <c r="D21" s="112">
        <f t="shared" si="0"/>
        <v>1.9939150489417484E-3</v>
      </c>
      <c r="E21" s="113">
        <v>2.94</v>
      </c>
      <c r="F21" s="114">
        <f t="shared" si="1"/>
        <v>8.3808437856328392E-4</v>
      </c>
      <c r="G21" s="68"/>
      <c r="H21" s="67"/>
      <c r="I21" s="67"/>
    </row>
    <row r="22" spans="2:20" s="65" customFormat="1" ht="30" customHeight="1">
      <c r="B22" s="146" t="s">
        <v>1</v>
      </c>
      <c r="C22" s="147">
        <f>SUM(C10:C21)</f>
        <v>13817038</v>
      </c>
      <c r="D22" s="148">
        <f t="shared" si="0"/>
        <v>1</v>
      </c>
      <c r="E22" s="139">
        <v>3508</v>
      </c>
      <c r="F22" s="149">
        <f t="shared" si="1"/>
        <v>1</v>
      </c>
      <c r="G22" s="68"/>
      <c r="H22" s="67"/>
      <c r="I22" s="67"/>
    </row>
    <row r="23" spans="2:20" s="65" customFormat="1" ht="30" customHeight="1">
      <c r="C23" s="67"/>
      <c r="D23" s="67"/>
      <c r="E23" s="67"/>
      <c r="F23" s="67"/>
      <c r="G23" s="67"/>
      <c r="H23" s="67"/>
      <c r="I23" s="67"/>
    </row>
    <row r="24" spans="2:20" s="69" customFormat="1" ht="25" customHeight="1">
      <c r="B24" s="203" t="s">
        <v>37</v>
      </c>
      <c r="C24" s="203"/>
      <c r="D24" s="203"/>
      <c r="E24" s="203"/>
      <c r="F24" s="203"/>
    </row>
    <row r="25" spans="2:20" s="69" customFormat="1" ht="25" customHeight="1">
      <c r="B25" s="203" t="s">
        <v>38</v>
      </c>
      <c r="C25" s="203"/>
      <c r="D25" s="203"/>
      <c r="E25" s="203"/>
      <c r="F25" s="203"/>
    </row>
    <row r="26" spans="2:20" s="70" customFormat="1" ht="25" customHeight="1">
      <c r="B26" s="204" t="s">
        <v>131</v>
      </c>
      <c r="C26" s="204"/>
      <c r="D26" s="204"/>
      <c r="E26" s="204"/>
      <c r="F26" s="204"/>
    </row>
    <row r="27" spans="2:20" ht="30" customHeight="1">
      <c r="B27" s="22"/>
      <c r="C27" s="71"/>
      <c r="D27" s="71"/>
      <c r="E27" s="71"/>
      <c r="F27" s="71"/>
      <c r="G27" s="71"/>
      <c r="H27" s="71"/>
      <c r="I27" s="71"/>
    </row>
    <row r="28" spans="2:20" s="161" customFormat="1" ht="30" customHeight="1">
      <c r="B28" s="213" t="s">
        <v>118</v>
      </c>
      <c r="C28" s="213"/>
      <c r="D28" s="160"/>
      <c r="E28" s="160"/>
      <c r="F28" s="162" t="s">
        <v>119</v>
      </c>
      <c r="G28" s="174"/>
      <c r="H28" s="164"/>
      <c r="I28" s="164"/>
      <c r="J28" s="164"/>
      <c r="K28" s="164"/>
      <c r="T28" s="173"/>
    </row>
    <row r="29" spans="2:20" s="15" customFormat="1" ht="30" customHeight="1">
      <c r="B29" s="134"/>
      <c r="C29" s="135"/>
      <c r="D29" s="135"/>
      <c r="E29" s="135"/>
      <c r="F29" s="135"/>
    </row>
    <row r="30" spans="2:20" s="15" customFormat="1" ht="50" customHeight="1">
      <c r="B30" s="197" t="s">
        <v>78</v>
      </c>
      <c r="C30" s="197"/>
      <c r="D30" s="197"/>
      <c r="E30" s="197"/>
      <c r="F30" s="197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</row>
    <row r="31" spans="2:20" ht="30" customHeight="1">
      <c r="B31" s="20"/>
      <c r="C31" s="71"/>
      <c r="D31" s="71"/>
      <c r="E31" s="71"/>
      <c r="F31" s="71"/>
      <c r="G31" s="71"/>
      <c r="H31" s="71"/>
      <c r="I31" s="71"/>
    </row>
  </sheetData>
  <mergeCells count="10">
    <mergeCell ref="B30:F30"/>
    <mergeCell ref="B8:B9"/>
    <mergeCell ref="C8:D8"/>
    <mergeCell ref="E8:F8"/>
    <mergeCell ref="B5:F5"/>
    <mergeCell ref="B6:F6"/>
    <mergeCell ref="B24:F24"/>
    <mergeCell ref="B25:F25"/>
    <mergeCell ref="B26:F26"/>
    <mergeCell ref="B28:C28"/>
  </mergeCells>
  <phoneticPr fontId="0" type="noConversion"/>
  <hyperlinks>
    <hyperlink ref="B30" location="Índice!A1" display="Volver al índice"/>
    <hyperlink ref="F28" location="'4.b'!A1" display="Siguiente   "/>
    <hyperlink ref="B28" location="'3'!A1" display="  Atrás "/>
    <hyperlink ref="C28" location="'3'!A1" display="'3'!A1"/>
    <hyperlink ref="G28" location="'4.b'!A1" display="'4.b'!A1"/>
  </hyperlinks>
  <pageMargins left="0.70000000000000007" right="0.70000000000000007" top="1.34" bottom="0.75000000000000011" header="0.30000000000000004" footer="0.30000000000000004"/>
  <pageSetup paperSize="9" scale="60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50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54"/>
    <col min="2" max="2" width="21.6640625" style="54" customWidth="1"/>
    <col min="3" max="3" width="18.6640625" style="54" customWidth="1"/>
    <col min="4" max="4" width="18.1640625" style="54" customWidth="1"/>
    <col min="5" max="5" width="12.83203125" style="54"/>
    <col min="6" max="6" width="16.1640625" style="54" customWidth="1"/>
    <col min="7" max="7" width="15.33203125" style="54" customWidth="1"/>
    <col min="8" max="8" width="13.6640625" style="54" customWidth="1"/>
    <col min="9" max="9" width="18.6640625" style="54" customWidth="1"/>
    <col min="10" max="10" width="19.5" style="54" customWidth="1"/>
    <col min="11" max="11" width="22.1640625" style="54" customWidth="1"/>
    <col min="12" max="16384" width="12.83203125" style="54"/>
  </cols>
  <sheetData>
    <row r="1" spans="1:19" s="129" customFormat="1" ht="30.75" customHeight="1"/>
    <row r="2" spans="1:19" s="129" customFormat="1" ht="62" customHeight="1">
      <c r="A2" s="130"/>
      <c r="B2" s="130"/>
      <c r="D2" s="131"/>
      <c r="E2" s="131"/>
      <c r="G2" s="131"/>
      <c r="Q2" s="192" t="s">
        <v>140</v>
      </c>
      <c r="R2" s="192"/>
      <c r="S2" s="192"/>
    </row>
    <row r="3" spans="1:19" s="129" customFormat="1" ht="30.75" customHeight="1">
      <c r="A3" s="130"/>
      <c r="B3" s="130"/>
      <c r="C3" s="130"/>
      <c r="H3" s="132"/>
      <c r="I3" s="132"/>
      <c r="J3" s="132"/>
      <c r="K3" s="132"/>
    </row>
    <row r="4" spans="1:19" s="29" customFormat="1" ht="30" customHeight="1"/>
    <row r="5" spans="1:19" s="15" customFormat="1" ht="60" customHeight="1">
      <c r="B5" s="201" t="s">
        <v>58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</row>
    <row r="6" spans="1:19" s="15" customFormat="1" ht="30" customHeight="1">
      <c r="B6" s="202" t="s">
        <v>128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</row>
    <row r="7" spans="1:19" s="37" customFormat="1" ht="30" customHeight="1">
      <c r="B7" s="38"/>
      <c r="C7" s="39"/>
      <c r="D7" s="39"/>
      <c r="E7" s="39"/>
      <c r="F7" s="39"/>
      <c r="G7" s="33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39"/>
    </row>
    <row r="8" spans="1:19" s="61" customFormat="1" ht="36" customHeight="1">
      <c r="A8" s="59"/>
      <c r="B8" s="212" t="s">
        <v>34</v>
      </c>
      <c r="C8" s="212" t="s">
        <v>42</v>
      </c>
      <c r="D8" s="200" t="s">
        <v>31</v>
      </c>
      <c r="E8" s="200"/>
      <c r="F8" s="200"/>
      <c r="G8" s="200"/>
      <c r="H8" s="200"/>
      <c r="I8" s="200"/>
      <c r="J8" s="200"/>
      <c r="K8" s="200"/>
      <c r="L8" s="200"/>
      <c r="M8" s="200" t="s">
        <v>17</v>
      </c>
      <c r="N8" s="200"/>
      <c r="O8" s="200"/>
      <c r="P8" s="200"/>
      <c r="Q8" s="212" t="s">
        <v>32</v>
      </c>
      <c r="R8" s="212" t="s">
        <v>1</v>
      </c>
      <c r="S8" s="60"/>
    </row>
    <row r="9" spans="1:19" s="61" customFormat="1" ht="36" customHeight="1">
      <c r="A9" s="59"/>
      <c r="B9" s="212"/>
      <c r="C9" s="212"/>
      <c r="D9" s="120" t="s">
        <v>29</v>
      </c>
      <c r="E9" s="120" t="s">
        <v>28</v>
      </c>
      <c r="F9" s="120" t="s">
        <v>80</v>
      </c>
      <c r="G9" s="120" t="s">
        <v>67</v>
      </c>
      <c r="H9" s="120" t="s">
        <v>68</v>
      </c>
      <c r="I9" s="120" t="s">
        <v>69</v>
      </c>
      <c r="J9" s="120" t="s">
        <v>70</v>
      </c>
      <c r="K9" s="120" t="s">
        <v>71</v>
      </c>
      <c r="L9" s="120" t="s">
        <v>41</v>
      </c>
      <c r="M9" s="120" t="s">
        <v>72</v>
      </c>
      <c r="N9" s="120" t="s">
        <v>73</v>
      </c>
      <c r="O9" s="120" t="s">
        <v>74</v>
      </c>
      <c r="P9" s="120" t="s">
        <v>41</v>
      </c>
      <c r="Q9" s="212"/>
      <c r="R9" s="212"/>
      <c r="S9" s="60"/>
    </row>
    <row r="10" spans="1:19" s="37" customFormat="1" ht="30" customHeight="1">
      <c r="A10" s="41"/>
      <c r="B10" s="62" t="s">
        <v>2</v>
      </c>
      <c r="C10" s="21" t="s">
        <v>43</v>
      </c>
      <c r="D10" s="63">
        <v>0</v>
      </c>
      <c r="E10" s="63">
        <v>0</v>
      </c>
      <c r="F10" s="63">
        <v>0</v>
      </c>
      <c r="G10" s="63">
        <v>12222</v>
      </c>
      <c r="H10" s="63">
        <v>0</v>
      </c>
      <c r="I10" s="63">
        <v>519600</v>
      </c>
      <c r="J10" s="63">
        <v>3528</v>
      </c>
      <c r="K10" s="63">
        <v>0</v>
      </c>
      <c r="L10" s="63">
        <v>535350</v>
      </c>
      <c r="M10" s="63">
        <v>24624</v>
      </c>
      <c r="N10" s="63">
        <v>0</v>
      </c>
      <c r="O10" s="63">
        <v>0</v>
      </c>
      <c r="P10" s="63">
        <v>24624</v>
      </c>
      <c r="Q10" s="63">
        <v>0</v>
      </c>
      <c r="R10" s="64">
        <v>559974</v>
      </c>
      <c r="S10" s="58">
        <f>+Q10+P10+L10</f>
        <v>559974</v>
      </c>
    </row>
    <row r="11" spans="1:19" s="37" customFormat="1" ht="30" customHeight="1">
      <c r="A11" s="41"/>
      <c r="B11" s="102" t="s">
        <v>3</v>
      </c>
      <c r="C11" s="103" t="s">
        <v>44</v>
      </c>
      <c r="D11" s="115">
        <v>0</v>
      </c>
      <c r="E11" s="115">
        <v>0</v>
      </c>
      <c r="F11" s="115">
        <v>0</v>
      </c>
      <c r="G11" s="115">
        <v>111800</v>
      </c>
      <c r="H11" s="115">
        <v>0</v>
      </c>
      <c r="I11" s="115">
        <v>1024475.25</v>
      </c>
      <c r="J11" s="115">
        <v>133434</v>
      </c>
      <c r="K11" s="115">
        <v>0</v>
      </c>
      <c r="L11" s="115">
        <v>1269709.25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6">
        <v>1269709.25</v>
      </c>
      <c r="S11" s="58">
        <f t="shared" ref="S11:S25" si="0">+Q11+P11+L11</f>
        <v>1269709.25</v>
      </c>
    </row>
    <row r="12" spans="1:19" s="37" customFormat="1" ht="30" customHeight="1">
      <c r="A12" s="41"/>
      <c r="B12" s="62" t="s">
        <v>4</v>
      </c>
      <c r="C12" s="21" t="s">
        <v>45</v>
      </c>
      <c r="D12" s="63">
        <v>0</v>
      </c>
      <c r="E12" s="63">
        <v>0</v>
      </c>
      <c r="F12" s="63">
        <v>8020</v>
      </c>
      <c r="G12" s="63">
        <v>0</v>
      </c>
      <c r="H12" s="63">
        <v>17360</v>
      </c>
      <c r="I12" s="63">
        <v>1090964</v>
      </c>
      <c r="J12" s="63">
        <v>0</v>
      </c>
      <c r="K12" s="63">
        <v>0</v>
      </c>
      <c r="L12" s="63">
        <v>1116344</v>
      </c>
      <c r="M12" s="63">
        <v>118286</v>
      </c>
      <c r="N12" s="63">
        <v>61239</v>
      </c>
      <c r="O12" s="63">
        <v>1212</v>
      </c>
      <c r="P12" s="63">
        <v>180737</v>
      </c>
      <c r="Q12" s="63">
        <v>0</v>
      </c>
      <c r="R12" s="64">
        <v>1297081</v>
      </c>
      <c r="S12" s="58">
        <f t="shared" si="0"/>
        <v>1297081</v>
      </c>
    </row>
    <row r="13" spans="1:19" s="37" customFormat="1" ht="30" customHeight="1">
      <c r="A13" s="41"/>
      <c r="B13" s="102" t="s">
        <v>5</v>
      </c>
      <c r="C13" s="103" t="s">
        <v>46</v>
      </c>
      <c r="D13" s="115">
        <v>0</v>
      </c>
      <c r="E13" s="115">
        <v>68292</v>
      </c>
      <c r="F13" s="115">
        <v>5868</v>
      </c>
      <c r="G13" s="115">
        <v>390017</v>
      </c>
      <c r="H13" s="115">
        <v>0</v>
      </c>
      <c r="I13" s="115">
        <v>107360</v>
      </c>
      <c r="J13" s="115">
        <v>0</v>
      </c>
      <c r="K13" s="115">
        <v>0</v>
      </c>
      <c r="L13" s="115">
        <v>571537</v>
      </c>
      <c r="M13" s="115">
        <v>0</v>
      </c>
      <c r="N13" s="115">
        <v>81060</v>
      </c>
      <c r="O13" s="115">
        <v>0</v>
      </c>
      <c r="P13" s="115">
        <v>81060</v>
      </c>
      <c r="Q13" s="115">
        <v>0</v>
      </c>
      <c r="R13" s="116">
        <v>652597</v>
      </c>
      <c r="S13" s="58">
        <f t="shared" si="0"/>
        <v>652597</v>
      </c>
    </row>
    <row r="14" spans="1:19" s="37" customFormat="1" ht="30" customHeight="1">
      <c r="A14" s="41"/>
      <c r="B14" s="62" t="s">
        <v>6</v>
      </c>
      <c r="C14" s="21" t="s">
        <v>47</v>
      </c>
      <c r="D14" s="63">
        <v>0</v>
      </c>
      <c r="E14" s="63">
        <v>0</v>
      </c>
      <c r="F14" s="63">
        <v>0</v>
      </c>
      <c r="G14" s="63">
        <v>1839840</v>
      </c>
      <c r="H14" s="63">
        <v>0</v>
      </c>
      <c r="I14" s="63">
        <v>886300</v>
      </c>
      <c r="J14" s="63">
        <v>12348</v>
      </c>
      <c r="K14" s="63">
        <v>0</v>
      </c>
      <c r="L14" s="63">
        <v>2738488</v>
      </c>
      <c r="M14" s="63">
        <v>12900</v>
      </c>
      <c r="N14" s="63">
        <v>350304</v>
      </c>
      <c r="O14" s="63">
        <v>0</v>
      </c>
      <c r="P14" s="63">
        <v>363204</v>
      </c>
      <c r="Q14" s="63">
        <v>0</v>
      </c>
      <c r="R14" s="64">
        <v>3101692</v>
      </c>
      <c r="S14" s="58">
        <f t="shared" si="0"/>
        <v>3101692</v>
      </c>
    </row>
    <row r="15" spans="1:19" s="37" customFormat="1" ht="30" customHeight="1">
      <c r="A15" s="41"/>
      <c r="B15" s="102" t="s">
        <v>7</v>
      </c>
      <c r="C15" s="103" t="s">
        <v>43</v>
      </c>
      <c r="D15" s="115">
        <v>0</v>
      </c>
      <c r="E15" s="115">
        <v>0</v>
      </c>
      <c r="F15" s="115">
        <v>0</v>
      </c>
      <c r="G15" s="115">
        <v>3640</v>
      </c>
      <c r="H15" s="115">
        <v>0</v>
      </c>
      <c r="I15" s="115">
        <v>171520</v>
      </c>
      <c r="J15" s="115">
        <v>48960</v>
      </c>
      <c r="K15" s="115">
        <v>69930</v>
      </c>
      <c r="L15" s="115">
        <v>294050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6">
        <v>294050</v>
      </c>
      <c r="S15" s="58">
        <f t="shared" si="0"/>
        <v>294050</v>
      </c>
    </row>
    <row r="16" spans="1:19" s="37" customFormat="1" ht="30" customHeight="1">
      <c r="A16" s="41"/>
      <c r="B16" s="62" t="s">
        <v>8</v>
      </c>
      <c r="C16" s="21" t="s">
        <v>47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322490</v>
      </c>
      <c r="J16" s="63">
        <v>0</v>
      </c>
      <c r="K16" s="63">
        <v>0</v>
      </c>
      <c r="L16" s="63">
        <v>322490</v>
      </c>
      <c r="M16" s="63">
        <v>24000</v>
      </c>
      <c r="N16" s="63">
        <v>0</v>
      </c>
      <c r="O16" s="63">
        <v>0</v>
      </c>
      <c r="P16" s="63">
        <v>24000</v>
      </c>
      <c r="Q16" s="63">
        <v>0</v>
      </c>
      <c r="R16" s="64">
        <v>346490</v>
      </c>
      <c r="S16" s="58">
        <f t="shared" si="0"/>
        <v>346490</v>
      </c>
    </row>
    <row r="17" spans="1:20" s="37" customFormat="1" ht="30" customHeight="1">
      <c r="A17" s="41"/>
      <c r="B17" s="102" t="s">
        <v>9</v>
      </c>
      <c r="C17" s="103" t="s">
        <v>47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95315</v>
      </c>
      <c r="J17" s="115">
        <v>6765</v>
      </c>
      <c r="K17" s="115">
        <v>0</v>
      </c>
      <c r="L17" s="115">
        <v>102080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6">
        <v>102080</v>
      </c>
      <c r="S17" s="58">
        <f t="shared" si="0"/>
        <v>102080</v>
      </c>
    </row>
    <row r="18" spans="1:20" s="37" customFormat="1" ht="30" customHeight="1">
      <c r="A18" s="41"/>
      <c r="B18" s="62" t="s">
        <v>10</v>
      </c>
      <c r="C18" s="21" t="s">
        <v>48</v>
      </c>
      <c r="D18" s="63">
        <v>18100</v>
      </c>
      <c r="E18" s="63">
        <v>0</v>
      </c>
      <c r="F18" s="63">
        <v>215213</v>
      </c>
      <c r="G18" s="63">
        <v>391510</v>
      </c>
      <c r="H18" s="63">
        <v>0</v>
      </c>
      <c r="I18" s="63">
        <v>381656</v>
      </c>
      <c r="J18" s="63">
        <v>0</v>
      </c>
      <c r="K18" s="63">
        <v>0</v>
      </c>
      <c r="L18" s="63">
        <v>1006479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4">
        <v>1006479</v>
      </c>
      <c r="S18" s="58">
        <f t="shared" si="0"/>
        <v>1006479</v>
      </c>
    </row>
    <row r="19" spans="1:20" s="37" customFormat="1" ht="30" customHeight="1">
      <c r="A19" s="41"/>
      <c r="B19" s="102" t="s">
        <v>11</v>
      </c>
      <c r="C19" s="103" t="s">
        <v>49</v>
      </c>
      <c r="D19" s="115">
        <v>0</v>
      </c>
      <c r="E19" s="115">
        <v>0</v>
      </c>
      <c r="F19" s="115">
        <v>0</v>
      </c>
      <c r="G19" s="115">
        <v>2107</v>
      </c>
      <c r="H19" s="115">
        <v>0</v>
      </c>
      <c r="I19" s="115">
        <v>106190</v>
      </c>
      <c r="J19" s="115">
        <v>244</v>
      </c>
      <c r="K19" s="115">
        <v>0</v>
      </c>
      <c r="L19" s="115">
        <v>108541</v>
      </c>
      <c r="M19" s="115">
        <v>216</v>
      </c>
      <c r="N19" s="115">
        <v>0</v>
      </c>
      <c r="O19" s="115">
        <v>0</v>
      </c>
      <c r="P19" s="115">
        <v>216</v>
      </c>
      <c r="Q19" s="115">
        <v>0</v>
      </c>
      <c r="R19" s="116">
        <v>108757</v>
      </c>
      <c r="S19" s="58">
        <f t="shared" si="0"/>
        <v>108757</v>
      </c>
    </row>
    <row r="20" spans="1:20" s="37" customFormat="1" ht="30" customHeight="1">
      <c r="A20" s="41"/>
      <c r="B20" s="62" t="s">
        <v>12</v>
      </c>
      <c r="C20" s="21" t="s">
        <v>43</v>
      </c>
      <c r="D20" s="63">
        <v>0</v>
      </c>
      <c r="E20" s="63">
        <v>0</v>
      </c>
      <c r="F20" s="63">
        <v>0</v>
      </c>
      <c r="G20" s="63">
        <v>16926</v>
      </c>
      <c r="H20" s="63">
        <v>0</v>
      </c>
      <c r="I20" s="63">
        <v>390080</v>
      </c>
      <c r="J20" s="63">
        <v>16884</v>
      </c>
      <c r="K20" s="63">
        <v>0</v>
      </c>
      <c r="L20" s="63">
        <v>423890</v>
      </c>
      <c r="M20" s="63">
        <v>24000</v>
      </c>
      <c r="N20" s="63">
        <v>0</v>
      </c>
      <c r="O20" s="63">
        <v>0</v>
      </c>
      <c r="P20" s="63">
        <v>24000</v>
      </c>
      <c r="Q20" s="63">
        <v>0</v>
      </c>
      <c r="R20" s="64">
        <v>447890</v>
      </c>
      <c r="S20" s="58">
        <f t="shared" si="0"/>
        <v>447890</v>
      </c>
    </row>
    <row r="21" spans="1:20" s="37" customFormat="1" ht="30" customHeight="1">
      <c r="A21" s="41"/>
      <c r="B21" s="102" t="s">
        <v>13</v>
      </c>
      <c r="C21" s="103" t="s">
        <v>43</v>
      </c>
      <c r="D21" s="115">
        <v>0</v>
      </c>
      <c r="E21" s="115">
        <v>0</v>
      </c>
      <c r="F21" s="115">
        <v>156000</v>
      </c>
      <c r="G21" s="115">
        <v>33825</v>
      </c>
      <c r="H21" s="115">
        <v>0</v>
      </c>
      <c r="I21" s="115">
        <v>1179600</v>
      </c>
      <c r="J21" s="115">
        <v>0</v>
      </c>
      <c r="K21" s="115">
        <v>0</v>
      </c>
      <c r="L21" s="115">
        <v>1369425</v>
      </c>
      <c r="M21" s="115">
        <v>176100</v>
      </c>
      <c r="N21" s="115">
        <v>54600</v>
      </c>
      <c r="O21" s="115">
        <v>720</v>
      </c>
      <c r="P21" s="115">
        <v>231420</v>
      </c>
      <c r="Q21" s="115">
        <v>27550</v>
      </c>
      <c r="R21" s="116">
        <v>1628395</v>
      </c>
      <c r="S21" s="58">
        <f t="shared" si="0"/>
        <v>1628395</v>
      </c>
    </row>
    <row r="22" spans="1:20" s="37" customFormat="1" ht="30" customHeight="1">
      <c r="A22" s="41"/>
      <c r="B22" s="62" t="s">
        <v>14</v>
      </c>
      <c r="C22" s="21" t="s">
        <v>53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95760</v>
      </c>
      <c r="J22" s="63">
        <v>0</v>
      </c>
      <c r="K22" s="63">
        <v>0</v>
      </c>
      <c r="L22" s="63">
        <v>95760</v>
      </c>
      <c r="M22" s="63">
        <v>525</v>
      </c>
      <c r="N22" s="63">
        <v>0</v>
      </c>
      <c r="O22" s="63">
        <v>0</v>
      </c>
      <c r="P22" s="63">
        <v>525</v>
      </c>
      <c r="Q22" s="63">
        <v>0</v>
      </c>
      <c r="R22" s="64">
        <v>96285</v>
      </c>
      <c r="S22" s="58">
        <f t="shared" si="0"/>
        <v>96285</v>
      </c>
    </row>
    <row r="23" spans="1:20" s="37" customFormat="1" ht="30" customHeight="1">
      <c r="A23" s="41"/>
      <c r="B23" s="102" t="s">
        <v>15</v>
      </c>
      <c r="C23" s="103" t="s">
        <v>50</v>
      </c>
      <c r="D23" s="115">
        <v>225456</v>
      </c>
      <c r="E23" s="115">
        <v>0</v>
      </c>
      <c r="F23" s="115">
        <v>0</v>
      </c>
      <c r="G23" s="115">
        <v>0</v>
      </c>
      <c r="H23" s="115">
        <v>0</v>
      </c>
      <c r="I23" s="115">
        <v>533512</v>
      </c>
      <c r="J23" s="115">
        <v>129906</v>
      </c>
      <c r="K23" s="115">
        <v>0</v>
      </c>
      <c r="L23" s="115">
        <v>888874</v>
      </c>
      <c r="M23" s="115">
        <v>5811</v>
      </c>
      <c r="N23" s="115">
        <v>162216</v>
      </c>
      <c r="O23" s="115">
        <v>0</v>
      </c>
      <c r="P23" s="115">
        <v>168027</v>
      </c>
      <c r="Q23" s="115">
        <v>0</v>
      </c>
      <c r="R23" s="116">
        <v>1056901</v>
      </c>
      <c r="S23" s="58">
        <f t="shared" si="0"/>
        <v>1056901</v>
      </c>
    </row>
    <row r="24" spans="1:20" s="37" customFormat="1" ht="30" customHeight="1">
      <c r="A24" s="41"/>
      <c r="B24" s="62" t="s">
        <v>16</v>
      </c>
      <c r="C24" s="21" t="s">
        <v>43</v>
      </c>
      <c r="D24" s="63">
        <v>0</v>
      </c>
      <c r="E24" s="63">
        <v>0</v>
      </c>
      <c r="F24" s="63">
        <v>0</v>
      </c>
      <c r="G24" s="63">
        <v>317898</v>
      </c>
      <c r="H24" s="63">
        <v>0</v>
      </c>
      <c r="I24" s="63">
        <v>1010320</v>
      </c>
      <c r="J24" s="63">
        <v>59976</v>
      </c>
      <c r="K24" s="63">
        <v>14364</v>
      </c>
      <c r="L24" s="63">
        <v>1402558</v>
      </c>
      <c r="M24" s="63">
        <v>235500</v>
      </c>
      <c r="N24" s="63">
        <v>210600</v>
      </c>
      <c r="O24" s="63">
        <v>0</v>
      </c>
      <c r="P24" s="63">
        <v>446100</v>
      </c>
      <c r="Q24" s="63">
        <v>0</v>
      </c>
      <c r="R24" s="64">
        <v>1848658</v>
      </c>
      <c r="S24" s="58">
        <f t="shared" si="0"/>
        <v>1848658</v>
      </c>
    </row>
    <row r="25" spans="1:20" s="37" customFormat="1" ht="30" customHeight="1">
      <c r="A25" s="41"/>
      <c r="B25" s="205" t="s">
        <v>30</v>
      </c>
      <c r="C25" s="205"/>
      <c r="D25" s="150">
        <v>243556</v>
      </c>
      <c r="E25" s="150">
        <v>68292</v>
      </c>
      <c r="F25" s="150">
        <v>385101</v>
      </c>
      <c r="G25" s="150">
        <v>3119785</v>
      </c>
      <c r="H25" s="150">
        <v>17360</v>
      </c>
      <c r="I25" s="150">
        <v>7915142.25</v>
      </c>
      <c r="J25" s="150">
        <v>412045</v>
      </c>
      <c r="K25" s="150">
        <v>84294</v>
      </c>
      <c r="L25" s="150">
        <v>12245575.25</v>
      </c>
      <c r="M25" s="150">
        <v>621962</v>
      </c>
      <c r="N25" s="150">
        <v>920019</v>
      </c>
      <c r="O25" s="150">
        <v>1932</v>
      </c>
      <c r="P25" s="150">
        <v>1543913</v>
      </c>
      <c r="Q25" s="150">
        <v>27550</v>
      </c>
      <c r="R25" s="150">
        <v>13817038.25</v>
      </c>
      <c r="S25" s="58">
        <f t="shared" si="0"/>
        <v>13817038.25</v>
      </c>
    </row>
    <row r="26" spans="1:20" s="37" customFormat="1" ht="30" customHeight="1">
      <c r="A26" s="41"/>
      <c r="B26" s="42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0"/>
    </row>
    <row r="27" spans="1:20" s="46" customFormat="1" ht="25" customHeight="1">
      <c r="A27" s="44"/>
      <c r="B27" s="215" t="s">
        <v>129</v>
      </c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45"/>
    </row>
    <row r="28" spans="1:20" s="51" customFormat="1" ht="30" customHeight="1">
      <c r="B28" s="52"/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  <c r="O28" s="48"/>
      <c r="P28" s="48"/>
      <c r="Q28" s="48"/>
      <c r="R28" s="48"/>
      <c r="S28" s="50"/>
    </row>
    <row r="29" spans="1:20" s="161" customFormat="1" ht="30" customHeight="1">
      <c r="B29" s="213" t="s">
        <v>118</v>
      </c>
      <c r="C29" s="213"/>
      <c r="D29" s="160"/>
      <c r="E29" s="160"/>
      <c r="G29" s="164"/>
      <c r="H29" s="164"/>
      <c r="I29" s="164"/>
      <c r="J29" s="164"/>
      <c r="K29" s="164"/>
      <c r="R29" s="209" t="s">
        <v>119</v>
      </c>
      <c r="S29" s="209"/>
      <c r="T29" s="173"/>
    </row>
    <row r="30" spans="1:20" s="15" customFormat="1" ht="30" customHeight="1">
      <c r="B30" s="134"/>
      <c r="C30" s="135"/>
      <c r="D30" s="135"/>
      <c r="E30" s="135"/>
      <c r="F30" s="135"/>
    </row>
    <row r="31" spans="1:20" s="15" customFormat="1" ht="50" customHeight="1">
      <c r="B31" s="197" t="s">
        <v>78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</row>
    <row r="32" spans="1:20" s="51" customFormat="1" ht="30" customHeight="1">
      <c r="B32" s="214"/>
      <c r="C32" s="2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48"/>
      <c r="P32" s="48"/>
      <c r="Q32" s="48"/>
      <c r="R32" s="48"/>
      <c r="S32" s="50"/>
    </row>
    <row r="33" spans="1:19" ht="30" customHeight="1"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53"/>
    </row>
    <row r="34" spans="1:19" ht="30" customHeight="1">
      <c r="A34" s="55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53"/>
    </row>
    <row r="35" spans="1:19" ht="30" customHeight="1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5"/>
    </row>
    <row r="36" spans="1:19" ht="30" customHeight="1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19" ht="30" customHeight="1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1:19" ht="30" customHeight="1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19" ht="30" customHeight="1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19" ht="30" customHeight="1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1:19" ht="30" customHeight="1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9" ht="30" customHeight="1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1:19" ht="30" customHeight="1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1:19" ht="30" customHeight="1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19" ht="30" customHeight="1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19" ht="30" customHeight="1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</row>
    <row r="47" spans="1:19" ht="30" customHeight="1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1:19" ht="30" customHeight="1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2:18" ht="30" customHeight="1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2:18" ht="30" customHeight="1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</sheetData>
  <mergeCells count="15">
    <mergeCell ref="B32:C32"/>
    <mergeCell ref="C8:C9"/>
    <mergeCell ref="Q8:Q9"/>
    <mergeCell ref="B27:R27"/>
    <mergeCell ref="Q2:S2"/>
    <mergeCell ref="B29:C29"/>
    <mergeCell ref="R29:S29"/>
    <mergeCell ref="B31:S31"/>
    <mergeCell ref="R8:R9"/>
    <mergeCell ref="B8:B9"/>
    <mergeCell ref="D8:L8"/>
    <mergeCell ref="M8:P8"/>
    <mergeCell ref="B5:S5"/>
    <mergeCell ref="B6:S6"/>
    <mergeCell ref="B25:C25"/>
  </mergeCells>
  <phoneticPr fontId="0" type="noConversion"/>
  <hyperlinks>
    <hyperlink ref="B31" location="Índice!A1" display="Volver al índice"/>
    <hyperlink ref="R29" location="'5'!A1" display="Siguiente   "/>
    <hyperlink ref="B29" location="'4.a'!A1" display="  Atrás "/>
    <hyperlink ref="C29" location="'4.a'!A1" display="'4.a'!A1"/>
    <hyperlink ref="S29" location="'5'!A1" display="'5'!A1"/>
  </hyperlinks>
  <pageMargins left="0.70000000000000007" right="0.70000000000000007" top="1.34" bottom="0.75000000000000011" header="0.30000000000000004" footer="0.30000000000000004"/>
  <pageSetup paperSize="9" scale="40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7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6.6640625" style="15" customWidth="1"/>
    <col min="3" max="3" width="16.5" style="15" customWidth="1"/>
    <col min="4" max="4" width="18.6640625" style="15" customWidth="1"/>
    <col min="5" max="5" width="12.83203125" style="15"/>
    <col min="6" max="6" width="17" style="15" customWidth="1"/>
    <col min="7" max="8" width="12.83203125" style="15"/>
    <col min="9" max="9" width="16.83203125" style="15" customWidth="1"/>
    <col min="10" max="10" width="21.5" style="15" customWidth="1"/>
    <col min="11" max="11" width="20.6640625" style="15" customWidth="1"/>
    <col min="12" max="16384" width="12.83203125" style="15"/>
  </cols>
  <sheetData>
    <row r="1" spans="1:17" s="129" customFormat="1" ht="30.75" customHeight="1"/>
    <row r="2" spans="1:17" s="129" customFormat="1" ht="62" customHeight="1">
      <c r="A2" s="130"/>
      <c r="B2" s="130"/>
      <c r="D2" s="131"/>
      <c r="E2" s="131"/>
      <c r="G2" s="131"/>
      <c r="M2" s="192" t="s">
        <v>140</v>
      </c>
      <c r="N2" s="192"/>
      <c r="O2" s="192"/>
      <c r="P2" s="133"/>
      <c r="Q2" s="133"/>
    </row>
    <row r="3" spans="1:17" s="129" customFormat="1" ht="30.75" customHeight="1">
      <c r="A3" s="130"/>
      <c r="B3" s="130"/>
      <c r="C3" s="130"/>
      <c r="H3" s="132"/>
      <c r="I3" s="132"/>
      <c r="J3" s="132"/>
      <c r="K3" s="132"/>
    </row>
    <row r="4" spans="1:17" s="29" customFormat="1" ht="30" customHeight="1"/>
    <row r="5" spans="1:17" s="157" customFormat="1" ht="60" customHeight="1">
      <c r="B5" s="201" t="s">
        <v>58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169"/>
      <c r="Q5" s="169"/>
    </row>
    <row r="6" spans="1:17" s="157" customFormat="1" ht="30" customHeight="1">
      <c r="B6" s="202" t="s">
        <v>124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167"/>
      <c r="Q6" s="167"/>
    </row>
    <row r="7" spans="1:17" s="32" customFormat="1" ht="30" customHeight="1">
      <c r="A7" s="30"/>
      <c r="B7" s="3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s="25" customFormat="1" ht="30" customHeight="1">
      <c r="A8" s="26"/>
      <c r="B8" s="198" t="s">
        <v>34</v>
      </c>
      <c r="C8" s="198" t="s">
        <v>42</v>
      </c>
      <c r="D8" s="200" t="s">
        <v>31</v>
      </c>
      <c r="E8" s="200"/>
      <c r="F8" s="200"/>
      <c r="G8" s="200"/>
      <c r="H8" s="200"/>
      <c r="I8" s="200"/>
      <c r="J8" s="200"/>
      <c r="K8" s="200"/>
      <c r="L8" s="200" t="s">
        <v>17</v>
      </c>
      <c r="M8" s="200"/>
      <c r="N8" s="200"/>
      <c r="O8" s="198" t="s">
        <v>32</v>
      </c>
      <c r="P8" s="26"/>
    </row>
    <row r="9" spans="1:17" s="25" customFormat="1" ht="30" customHeight="1">
      <c r="A9" s="26"/>
      <c r="B9" s="198"/>
      <c r="C9" s="198"/>
      <c r="D9" s="120" t="s">
        <v>29</v>
      </c>
      <c r="E9" s="120" t="s">
        <v>28</v>
      </c>
      <c r="F9" s="120" t="s">
        <v>80</v>
      </c>
      <c r="G9" s="120" t="s">
        <v>67</v>
      </c>
      <c r="H9" s="120" t="s">
        <v>68</v>
      </c>
      <c r="I9" s="120" t="s">
        <v>69</v>
      </c>
      <c r="J9" s="120" t="s">
        <v>70</v>
      </c>
      <c r="K9" s="120" t="s">
        <v>75</v>
      </c>
      <c r="L9" s="120" t="s">
        <v>72</v>
      </c>
      <c r="M9" s="120" t="s">
        <v>73</v>
      </c>
      <c r="N9" s="120" t="s">
        <v>74</v>
      </c>
      <c r="O9" s="198"/>
      <c r="P9" s="26"/>
    </row>
    <row r="10" spans="1:17" s="32" customFormat="1" ht="30" customHeight="1">
      <c r="A10" s="30"/>
      <c r="B10" s="21" t="s">
        <v>2</v>
      </c>
      <c r="C10" s="21" t="s">
        <v>43</v>
      </c>
      <c r="D10" s="35"/>
      <c r="E10" s="35"/>
      <c r="F10" s="35"/>
      <c r="G10" s="35" t="s">
        <v>39</v>
      </c>
      <c r="H10" s="36"/>
      <c r="I10" s="35">
        <v>4.5999999999999996</v>
      </c>
      <c r="J10" s="35" t="s">
        <v>39</v>
      </c>
      <c r="K10" s="35"/>
      <c r="L10" s="35" t="s">
        <v>39</v>
      </c>
      <c r="M10" s="35"/>
      <c r="N10" s="35"/>
      <c r="O10" s="35"/>
      <c r="P10" s="30"/>
    </row>
    <row r="11" spans="1:17" s="32" customFormat="1" ht="30" customHeight="1">
      <c r="A11" s="30"/>
      <c r="B11" s="103" t="s">
        <v>3</v>
      </c>
      <c r="C11" s="103" t="s">
        <v>44</v>
      </c>
      <c r="D11" s="117"/>
      <c r="E11" s="117"/>
      <c r="F11" s="117"/>
      <c r="G11" s="117">
        <v>8</v>
      </c>
      <c r="H11" s="118"/>
      <c r="I11" s="117">
        <v>12.8</v>
      </c>
      <c r="J11" s="117">
        <v>3.9</v>
      </c>
      <c r="K11" s="117"/>
      <c r="L11" s="117"/>
      <c r="M11" s="117"/>
      <c r="N11" s="117"/>
      <c r="O11" s="117"/>
      <c r="P11" s="30"/>
    </row>
    <row r="12" spans="1:17" s="32" customFormat="1" ht="30" customHeight="1">
      <c r="A12" s="30"/>
      <c r="B12" s="21" t="s">
        <v>4</v>
      </c>
      <c r="C12" s="21" t="s">
        <v>45</v>
      </c>
      <c r="D12" s="35"/>
      <c r="E12" s="35"/>
      <c r="F12" s="35">
        <v>3.6</v>
      </c>
      <c r="G12" s="35"/>
      <c r="H12" s="36">
        <v>7.2</v>
      </c>
      <c r="I12" s="35">
        <v>10.3</v>
      </c>
      <c r="J12" s="35"/>
      <c r="K12" s="35"/>
      <c r="L12" s="35">
        <v>40</v>
      </c>
      <c r="M12" s="35">
        <v>43</v>
      </c>
      <c r="N12" s="35">
        <v>16</v>
      </c>
      <c r="O12" s="35"/>
      <c r="P12" s="30"/>
    </row>
    <row r="13" spans="1:17" s="32" customFormat="1" ht="30" customHeight="1">
      <c r="A13" s="30"/>
      <c r="B13" s="103" t="s">
        <v>5</v>
      </c>
      <c r="C13" s="103" t="s">
        <v>46</v>
      </c>
      <c r="D13" s="117"/>
      <c r="E13" s="117">
        <v>18</v>
      </c>
      <c r="F13" s="117">
        <v>20</v>
      </c>
      <c r="G13" s="117">
        <v>16</v>
      </c>
      <c r="H13" s="118"/>
      <c r="I13" s="117">
        <v>16</v>
      </c>
      <c r="J13" s="117"/>
      <c r="K13" s="117"/>
      <c r="L13" s="117"/>
      <c r="M13" s="117">
        <v>24</v>
      </c>
      <c r="N13" s="117"/>
      <c r="O13" s="117"/>
      <c r="P13" s="30"/>
    </row>
    <row r="14" spans="1:17" s="32" customFormat="1" ht="30" customHeight="1">
      <c r="A14" s="30"/>
      <c r="B14" s="21" t="s">
        <v>6</v>
      </c>
      <c r="C14" s="21" t="s">
        <v>47</v>
      </c>
      <c r="D14" s="35"/>
      <c r="E14" s="35"/>
      <c r="F14" s="35"/>
      <c r="G14" s="35" t="s">
        <v>39</v>
      </c>
      <c r="H14" s="36"/>
      <c r="I14" s="35" t="s">
        <v>39</v>
      </c>
      <c r="J14" s="35" t="s">
        <v>39</v>
      </c>
      <c r="K14" s="35"/>
      <c r="L14" s="35" t="s">
        <v>39</v>
      </c>
      <c r="M14" s="35" t="s">
        <v>39</v>
      </c>
      <c r="N14" s="35"/>
      <c r="O14" s="35"/>
      <c r="P14" s="30"/>
    </row>
    <row r="15" spans="1:17" s="32" customFormat="1" ht="30" customHeight="1">
      <c r="A15" s="30"/>
      <c r="B15" s="103" t="s">
        <v>7</v>
      </c>
      <c r="C15" s="103" t="s">
        <v>43</v>
      </c>
      <c r="D15" s="117"/>
      <c r="E15" s="117"/>
      <c r="F15" s="117"/>
      <c r="G15" s="117" t="s">
        <v>39</v>
      </c>
      <c r="H15" s="118"/>
      <c r="I15" s="117">
        <v>5.2</v>
      </c>
      <c r="J15" s="117" t="s">
        <v>39</v>
      </c>
      <c r="K15" s="117" t="s">
        <v>39</v>
      </c>
      <c r="L15" s="117"/>
      <c r="M15" s="117"/>
      <c r="N15" s="117"/>
      <c r="O15" s="117"/>
      <c r="P15" s="30"/>
    </row>
    <row r="16" spans="1:17" s="32" customFormat="1" ht="30" customHeight="1">
      <c r="A16" s="30"/>
      <c r="B16" s="21" t="s">
        <v>8</v>
      </c>
      <c r="C16" s="21" t="s">
        <v>47</v>
      </c>
      <c r="D16" s="35"/>
      <c r="E16" s="35"/>
      <c r="F16" s="35"/>
      <c r="G16" s="35"/>
      <c r="H16" s="36"/>
      <c r="I16" s="35">
        <v>5</v>
      </c>
      <c r="J16" s="35"/>
      <c r="K16" s="35"/>
      <c r="L16" s="35">
        <v>17</v>
      </c>
      <c r="M16" s="35"/>
      <c r="N16" s="35"/>
      <c r="O16" s="35"/>
      <c r="P16" s="30"/>
    </row>
    <row r="17" spans="1:16" s="32" customFormat="1" ht="30" customHeight="1">
      <c r="A17" s="30"/>
      <c r="B17" s="103" t="s">
        <v>9</v>
      </c>
      <c r="C17" s="103" t="s">
        <v>47</v>
      </c>
      <c r="D17" s="117"/>
      <c r="E17" s="117"/>
      <c r="F17" s="117"/>
      <c r="G17" s="117"/>
      <c r="H17" s="118"/>
      <c r="I17" s="117">
        <v>7</v>
      </c>
      <c r="J17" s="117">
        <v>6</v>
      </c>
      <c r="K17" s="117"/>
      <c r="L17" s="117"/>
      <c r="M17" s="117"/>
      <c r="N17" s="117"/>
      <c r="O17" s="117"/>
      <c r="P17" s="30"/>
    </row>
    <row r="18" spans="1:16" s="32" customFormat="1" ht="30" customHeight="1">
      <c r="A18" s="30"/>
      <c r="B18" s="21" t="s">
        <v>10</v>
      </c>
      <c r="C18" s="21" t="s">
        <v>48</v>
      </c>
      <c r="D18" s="35" t="s">
        <v>39</v>
      </c>
      <c r="E18" s="35"/>
      <c r="F18" s="35">
        <v>15</v>
      </c>
      <c r="G18" s="35">
        <v>18</v>
      </c>
      <c r="H18" s="36"/>
      <c r="I18" s="35">
        <v>20</v>
      </c>
      <c r="J18" s="35"/>
      <c r="K18" s="35"/>
      <c r="L18" s="35"/>
      <c r="M18" s="35"/>
      <c r="N18" s="35"/>
      <c r="O18" s="35"/>
      <c r="P18" s="30"/>
    </row>
    <row r="19" spans="1:16" s="32" customFormat="1" ht="30" customHeight="1">
      <c r="A19" s="30"/>
      <c r="B19" s="103" t="s">
        <v>11</v>
      </c>
      <c r="C19" s="103" t="s">
        <v>49</v>
      </c>
      <c r="D19" s="117"/>
      <c r="E19" s="117"/>
      <c r="F19" s="117"/>
      <c r="G19" s="117">
        <v>5</v>
      </c>
      <c r="H19" s="118"/>
      <c r="I19" s="117">
        <v>12.3</v>
      </c>
      <c r="J19" s="117">
        <v>14</v>
      </c>
      <c r="K19" s="117"/>
      <c r="L19" s="117">
        <v>45</v>
      </c>
      <c r="M19" s="117"/>
      <c r="N19" s="117"/>
      <c r="O19" s="117"/>
      <c r="P19" s="30"/>
    </row>
    <row r="20" spans="1:16" s="32" customFormat="1" ht="30" customHeight="1">
      <c r="A20" s="30"/>
      <c r="B20" s="21" t="s">
        <v>12</v>
      </c>
      <c r="C20" s="21" t="s">
        <v>43</v>
      </c>
      <c r="D20" s="35"/>
      <c r="E20" s="35"/>
      <c r="F20" s="35"/>
      <c r="G20" s="35" t="s">
        <v>39</v>
      </c>
      <c r="H20" s="36"/>
      <c r="I20" s="35">
        <v>4.8</v>
      </c>
      <c r="J20" s="35" t="s">
        <v>39</v>
      </c>
      <c r="K20" s="35"/>
      <c r="L20" s="35" t="s">
        <v>39</v>
      </c>
      <c r="M20" s="35"/>
      <c r="N20" s="35"/>
      <c r="O20" s="35"/>
      <c r="P20" s="30"/>
    </row>
    <row r="21" spans="1:16" s="32" customFormat="1" ht="30" customHeight="1">
      <c r="A21" s="30"/>
      <c r="B21" s="103" t="s">
        <v>13</v>
      </c>
      <c r="C21" s="103" t="s">
        <v>43</v>
      </c>
      <c r="D21" s="117"/>
      <c r="E21" s="117"/>
      <c r="F21" s="117" t="s">
        <v>39</v>
      </c>
      <c r="G21" s="117">
        <v>6</v>
      </c>
      <c r="H21" s="118"/>
      <c r="I21" s="117">
        <v>6</v>
      </c>
      <c r="J21" s="117"/>
      <c r="K21" s="117"/>
      <c r="L21" s="117" t="s">
        <v>39</v>
      </c>
      <c r="M21" s="117" t="s">
        <v>39</v>
      </c>
      <c r="N21" s="117" t="s">
        <v>39</v>
      </c>
      <c r="O21" s="117" t="s">
        <v>39</v>
      </c>
      <c r="P21" s="30"/>
    </row>
    <row r="22" spans="1:16" s="32" customFormat="1" ht="30" customHeight="1">
      <c r="A22" s="30"/>
      <c r="B22" s="21" t="s">
        <v>14</v>
      </c>
      <c r="C22" s="21" t="s">
        <v>53</v>
      </c>
      <c r="D22" s="35"/>
      <c r="E22" s="35"/>
      <c r="F22" s="35"/>
      <c r="G22" s="35"/>
      <c r="H22" s="36"/>
      <c r="I22" s="35">
        <v>7.6</v>
      </c>
      <c r="J22" s="35"/>
      <c r="K22" s="35"/>
      <c r="L22" s="35">
        <v>34.200000000000003</v>
      </c>
      <c r="M22" s="35"/>
      <c r="N22" s="35"/>
      <c r="O22" s="35"/>
      <c r="P22" s="30"/>
    </row>
    <row r="23" spans="1:16" s="32" customFormat="1" ht="30" customHeight="1">
      <c r="A23" s="30"/>
      <c r="B23" s="103" t="s">
        <v>15</v>
      </c>
      <c r="C23" s="103" t="s">
        <v>50</v>
      </c>
      <c r="D23" s="117">
        <v>6.3</v>
      </c>
      <c r="E23" s="117"/>
      <c r="F23" s="117"/>
      <c r="G23" s="117"/>
      <c r="H23" s="118"/>
      <c r="I23" s="117">
        <v>5</v>
      </c>
      <c r="J23" s="117">
        <v>1</v>
      </c>
      <c r="K23" s="117"/>
      <c r="L23" s="117" t="s">
        <v>39</v>
      </c>
      <c r="M23" s="117" t="s">
        <v>39</v>
      </c>
      <c r="N23" s="117"/>
      <c r="O23" s="117"/>
      <c r="P23" s="30"/>
    </row>
    <row r="24" spans="1:16" s="32" customFormat="1" ht="30" customHeight="1">
      <c r="A24" s="30"/>
      <c r="B24" s="21" t="s">
        <v>16</v>
      </c>
      <c r="C24" s="21" t="s">
        <v>43</v>
      </c>
      <c r="D24" s="35"/>
      <c r="E24" s="35"/>
      <c r="F24" s="35"/>
      <c r="G24" s="35" t="s">
        <v>39</v>
      </c>
      <c r="H24" s="36"/>
      <c r="I24" s="35">
        <v>5</v>
      </c>
      <c r="J24" s="35" t="s">
        <v>39</v>
      </c>
      <c r="K24" s="35" t="s">
        <v>39</v>
      </c>
      <c r="L24" s="35" t="s">
        <v>39</v>
      </c>
      <c r="M24" s="35" t="s">
        <v>39</v>
      </c>
      <c r="N24" s="35"/>
      <c r="O24" s="35"/>
      <c r="P24" s="30"/>
    </row>
    <row r="25" spans="1:16" s="32" customFormat="1" ht="30" customHeight="1">
      <c r="A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s="32" customFormat="1" ht="25" customHeight="1">
      <c r="A26" s="30"/>
      <c r="B26" s="216" t="s">
        <v>105</v>
      </c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30"/>
    </row>
    <row r="27" spans="1:16" s="32" customFormat="1" ht="25" customHeight="1">
      <c r="B27" s="216" t="s">
        <v>127</v>
      </c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30"/>
    </row>
    <row r="28" spans="1:16" ht="25" customHeight="1">
      <c r="B28" s="217" t="s">
        <v>126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17"/>
    </row>
    <row r="29" spans="1:16" ht="30" customHeight="1">
      <c r="B29" s="33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161" customFormat="1" ht="30" customHeight="1">
      <c r="B30" s="171" t="s">
        <v>125</v>
      </c>
      <c r="C30" s="172"/>
      <c r="D30" s="160"/>
      <c r="E30" s="160"/>
      <c r="G30" s="164"/>
      <c r="H30" s="164"/>
      <c r="I30" s="164"/>
      <c r="J30" s="164"/>
      <c r="K30" s="164"/>
      <c r="N30" s="209" t="s">
        <v>119</v>
      </c>
      <c r="O30" s="209"/>
    </row>
    <row r="31" spans="1:16" ht="30" customHeight="1">
      <c r="B31" s="134"/>
      <c r="C31" s="135"/>
      <c r="D31" s="135"/>
      <c r="E31" s="135"/>
      <c r="F31" s="135"/>
    </row>
    <row r="32" spans="1:16" ht="50" customHeight="1">
      <c r="B32" s="197" t="s">
        <v>78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</row>
    <row r="33" spans="1:16" ht="30" customHeight="1">
      <c r="B33" s="34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30" customHeight="1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30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30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30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13">
    <mergeCell ref="M2:O2"/>
    <mergeCell ref="B32:O32"/>
    <mergeCell ref="N30:O30"/>
    <mergeCell ref="B26:O26"/>
    <mergeCell ref="B27:O27"/>
    <mergeCell ref="B28:O28"/>
    <mergeCell ref="O8:O9"/>
    <mergeCell ref="B8:B9"/>
    <mergeCell ref="D8:K8"/>
    <mergeCell ref="L8:N8"/>
    <mergeCell ref="C8:C9"/>
    <mergeCell ref="B5:O5"/>
    <mergeCell ref="B6:O6"/>
  </mergeCells>
  <phoneticPr fontId="0" type="noConversion"/>
  <hyperlinks>
    <hyperlink ref="B32" location="Índice!A1" display="Volver al índice"/>
    <hyperlink ref="N30" location="'6'!A1" display="Siguiente   "/>
    <hyperlink ref="B30" location="'4.b'!A1" display="  Atrás "/>
  </hyperlinks>
  <pageMargins left="0.70000000000000007" right="0.70000000000000007" top="1.34" bottom="0.75000000000000011" header="0.30000000000000004" footer="0.30000000000000004"/>
  <pageSetup paperSize="9" scale="48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Índice</vt:lpstr>
      <vt:lpstr>1.a</vt:lpstr>
      <vt:lpstr>1.b</vt:lpstr>
      <vt:lpstr>2.a</vt:lpstr>
      <vt:lpstr>2.b</vt:lpstr>
      <vt:lpstr>3</vt:lpstr>
      <vt:lpstr>4.a</vt:lpstr>
      <vt:lpstr>4.b</vt:lpstr>
      <vt:lpstr>5</vt:lpstr>
      <vt:lpstr>6</vt:lpstr>
      <vt:lpstr>G1</vt:lpstr>
      <vt:lpstr>G2</vt:lpstr>
      <vt:lpstr>G3</vt:lpstr>
      <vt:lpstr>G4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2015-06-18T02:36:05Z</cp:lastPrinted>
  <dcterms:created xsi:type="dcterms:W3CDTF">2010-06-17T23:46:54Z</dcterms:created>
  <dcterms:modified xsi:type="dcterms:W3CDTF">2015-06-18T02:36:08Z</dcterms:modified>
</cp:coreProperties>
</file>