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0" yWindow="0" windowWidth="21700" windowHeight="13900" tabRatio="772"/>
  </bookViews>
  <sheets>
    <sheet name="introducción  " sheetId="23" r:id="rId1"/>
    <sheet name="lista de datos" sheetId="44" r:id="rId2"/>
    <sheet name="datos generales" sheetId="25" r:id="rId3"/>
    <sheet name="socioeconómicos " sheetId="26" r:id="rId4"/>
    <sheet name="infraestructura " sheetId="27" r:id="rId5"/>
    <sheet name="flota de vehículos" sheetId="28" r:id="rId6"/>
    <sheet name="movilidad " sheetId="29" r:id="rId7"/>
    <sheet name="gestión del tránsito " sheetId="30" r:id="rId8"/>
    <sheet name="oferta tp publico" sheetId="32" r:id="rId9"/>
    <sheet name="tarifas tp publico " sheetId="31" r:id="rId10"/>
    <sheet name="energía " sheetId="33" r:id="rId11"/>
    <sheet name="contaminación " sheetId="34" r:id="rId12"/>
    <sheet name="accidentes " sheetId="40" r:id="rId13"/>
    <sheet name="impuestos-costos " sheetId="37" r:id="rId14"/>
    <sheet name="patrimonio " sheetId="38" r:id="rId15"/>
  </sheets>
  <definedNames>
    <definedName name="_xlnm.Print_Area" localSheetId="12">'accidentes '!$A$4:$G$52</definedName>
    <definedName name="_xlnm.Print_Area" localSheetId="11">'contaminación '!$B$4:$AH$41</definedName>
    <definedName name="_xlnm.Print_Area" localSheetId="2">'datos generales'!$A$4:$J$25</definedName>
    <definedName name="_xlnm.Print_Area" localSheetId="10">'energía '!$A$4:$J$32</definedName>
    <definedName name="_xlnm.Print_Area" localSheetId="5">'flota de vehículos'!$B$4:$S$45</definedName>
    <definedName name="_xlnm.Print_Area" localSheetId="7">'gestión del tránsito '!$A$4:$H$62</definedName>
    <definedName name="_xlnm.Print_Area" localSheetId="13">'impuestos-costos '!$A$4:$H$68</definedName>
    <definedName name="_xlnm.Print_Area" localSheetId="4">'infraestructura '!$A$4:$L$57</definedName>
    <definedName name="_xlnm.Print_Area" localSheetId="0">'introducción  '!$A$3:$J$15</definedName>
    <definedName name="_xlnm.Print_Area" localSheetId="1">'lista de datos'!$A$4:$I$95</definedName>
    <definedName name="_xlnm.Print_Area" localSheetId="6">'movilidad '!$B$4:$O$130</definedName>
    <definedName name="_xlnm.Print_Area" localSheetId="8">'oferta tp publico'!$B$4:$N$102</definedName>
    <definedName name="_xlnm.Print_Area" localSheetId="14">'patrimonio '!$A$4:$E$53</definedName>
    <definedName name="_xlnm.Print_Area" localSheetId="3">'socioeconómicos '!$A$4:$I$59</definedName>
    <definedName name="_xlnm.Print_Area" localSheetId="9">'tarifas tp publico '!$B$4:$N$50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40" l="1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D49" i="40"/>
  <c r="C49" i="40"/>
  <c r="D21" i="40"/>
  <c r="C21" i="40"/>
  <c r="E20" i="40"/>
  <c r="C12" i="40"/>
  <c r="G89" i="32"/>
  <c r="G91" i="32"/>
  <c r="G98" i="32"/>
  <c r="G85" i="32"/>
  <c r="F74" i="32"/>
  <c r="G46" i="32"/>
  <c r="F46" i="32"/>
  <c r="C24" i="30"/>
  <c r="C27" i="30"/>
  <c r="C13" i="30"/>
  <c r="K15" i="29"/>
  <c r="K27" i="29"/>
  <c r="K31" i="29"/>
  <c r="K37" i="29"/>
  <c r="J15" i="29"/>
  <c r="J27" i="29"/>
  <c r="J31" i="29"/>
  <c r="J37" i="29"/>
  <c r="I15" i="29"/>
  <c r="I27" i="29"/>
  <c r="I31" i="29"/>
  <c r="I37" i="29"/>
  <c r="H15" i="29"/>
  <c r="H27" i="29"/>
  <c r="H31" i="29"/>
  <c r="H37" i="29"/>
  <c r="G15" i="29"/>
  <c r="G27" i="29"/>
  <c r="G31" i="29"/>
  <c r="G37" i="29"/>
  <c r="F15" i="29"/>
  <c r="F27" i="29"/>
  <c r="F31" i="29"/>
  <c r="F37" i="29"/>
  <c r="E15" i="29"/>
  <c r="E27" i="29"/>
  <c r="E31" i="29"/>
  <c r="E37" i="29"/>
  <c r="K32" i="29"/>
  <c r="J32" i="29"/>
  <c r="I32" i="29"/>
  <c r="H32" i="29"/>
  <c r="G32" i="29"/>
  <c r="F32" i="29"/>
  <c r="E32" i="29"/>
  <c r="L33" i="28"/>
  <c r="L32" i="28"/>
  <c r="M31" i="28"/>
  <c r="E26" i="28"/>
  <c r="F26" i="28"/>
  <c r="G26" i="28"/>
  <c r="H26" i="28"/>
  <c r="I26" i="28"/>
  <c r="J26" i="28"/>
  <c r="K26" i="28"/>
  <c r="L26" i="28"/>
  <c r="L27" i="28"/>
  <c r="L28" i="28"/>
  <c r="L30" i="28"/>
  <c r="L31" i="28"/>
  <c r="J30" i="28"/>
  <c r="J31" i="28"/>
  <c r="I30" i="28"/>
  <c r="I31" i="28"/>
  <c r="G30" i="28"/>
  <c r="G31" i="28"/>
  <c r="F30" i="28"/>
  <c r="F31" i="28"/>
  <c r="E30" i="28"/>
  <c r="E31" i="28"/>
  <c r="K30" i="28"/>
  <c r="H30" i="28"/>
  <c r="L25" i="28"/>
  <c r="L24" i="28"/>
  <c r="L23" i="28"/>
  <c r="L21" i="28"/>
  <c r="L18" i="28"/>
  <c r="L17" i="28"/>
  <c r="M14" i="28"/>
  <c r="E14" i="28"/>
  <c r="L14" i="28"/>
  <c r="K14" i="28"/>
  <c r="J14" i="28"/>
  <c r="I14" i="28"/>
  <c r="H14" i="28"/>
  <c r="G14" i="28"/>
  <c r="F14" i="28"/>
  <c r="L13" i="28"/>
  <c r="L12" i="28"/>
  <c r="L11" i="28"/>
  <c r="L10" i="28"/>
  <c r="D52" i="27"/>
  <c r="D38" i="27"/>
  <c r="D28" i="27"/>
  <c r="D14" i="27"/>
  <c r="E14" i="27"/>
  <c r="F14" i="27"/>
  <c r="F13" i="27"/>
  <c r="F12" i="27"/>
  <c r="F11" i="27"/>
  <c r="F10" i="27"/>
  <c r="D22" i="26"/>
  <c r="D54" i="26"/>
  <c r="D53" i="26"/>
  <c r="D43" i="26"/>
  <c r="G22" i="25"/>
  <c r="H22" i="25"/>
  <c r="I22" i="25"/>
  <c r="F22" i="25"/>
  <c r="D22" i="25"/>
  <c r="C22" i="25"/>
  <c r="E22" i="25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sharedStrings.xml><?xml version="1.0" encoding="utf-8"?>
<sst xmlns="http://schemas.openxmlformats.org/spreadsheetml/2006/main" count="1035" uniqueCount="583">
  <si>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</si>
  <si>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</si>
  <si>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</si>
  <si>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</si>
  <si>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</si>
  <si>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</si>
  <si>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</si>
  <si>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</si>
  <si>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</si>
  <si>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</si>
  <si>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</si>
  <si>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</si>
  <si>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</si>
  <si>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</si>
  <si>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</si>
  <si>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</si>
  <si>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</si>
  <si>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</si>
  <si>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</si>
  <si>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</si>
  <si>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</si>
  <si>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</si>
  <si>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</si>
  <si>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</si>
  <si>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</si>
  <si>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</si>
  <si>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</si>
  <si>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</si>
  <si>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</si>
  <si>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</si>
  <si>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</si>
  <si>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</si>
  <si>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</si>
  <si>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</si>
  <si>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</si>
  <si>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</si>
  <si>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</si>
  <si>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</si>
  <si>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</si>
  <si>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>2. Población</t>
  </si>
  <si>
    <t xml:space="preserve">       Longitud (km)</t>
  </si>
  <si>
    <t xml:space="preserve">    Tiempo de recorrido</t>
  </si>
  <si>
    <t>3. Empleos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</si>
  <si>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</si>
  <si>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</si>
  <si>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</si>
  <si>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</si>
  <si>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</si>
  <si>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</si>
  <si>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</si>
  <si>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</si>
  <si>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</si>
  <si>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</si>
  <si>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</si>
  <si>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</si>
  <si>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</si>
  <si>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</si>
  <si>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</si>
  <si>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</si>
  <si>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</si>
  <si>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</si>
  <si>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</si>
  <si>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</si>
  <si>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</si>
  <si>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</si>
  <si>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</si>
  <si>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</si>
  <si>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</si>
  <si>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</si>
  <si>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</si>
  <si>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</si>
  <si>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</si>
  <si>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</si>
  <si>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</si>
  <si>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</si>
  <si>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</si>
  <si>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</si>
  <si>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</si>
  <si>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</si>
  <si>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</si>
  <si>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</si>
  <si>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</si>
  <si>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</si>
  <si>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</si>
  <si>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</si>
  <si>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8. Calles peatonales y ciclorutas</t>
  </si>
  <si>
    <t>9. Flota de vehículos</t>
  </si>
  <si>
    <t>10. Viajes de pasajeros por día, por modo</t>
  </si>
  <si>
    <t>11. Recorridos por modo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</si>
  <si>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</si>
  <si>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</si>
  <si>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</si>
  <si>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</si>
  <si>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</si>
  <si>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</si>
  <si>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</si>
  <si>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</si>
  <si>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</si>
  <si>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</si>
  <si>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</si>
  <si>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</si>
  <si>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>4. Ingreso promedio y PIB</t>
  </si>
  <si>
    <t xml:space="preserve">Ingreso individual </t>
  </si>
  <si>
    <t>13. Empleados en la gestión del tránsito</t>
  </si>
  <si>
    <t>14. Recursos materiales para la gestión del tránsito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</si>
  <si>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</si>
  <si>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</si>
  <si>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</si>
  <si>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</si>
  <si>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</si>
  <si>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</si>
  <si>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</si>
  <si>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>7. Preferencia vial al transporte público en buses</t>
  </si>
  <si>
    <t xml:space="preserve">6. Intersecciones con semáforos 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</si>
  <si>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</si>
  <si>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</si>
  <si>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</si>
  <si>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</si>
  <si>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</si>
  <si>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</si>
  <si>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</si>
  <si>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</si>
  <si>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</si>
  <si>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</si>
  <si>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Alcohol</t>
  </si>
  <si>
    <t>Otras horas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</si>
  <si>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</si>
  <si>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</si>
  <si>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</si>
  <si>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</si>
  <si>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</si>
  <si>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</si>
  <si>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</si>
  <si>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</si>
  <si>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</si>
  <si>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</si>
  <si>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</si>
  <si>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</si>
  <si>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</si>
  <si>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</si>
  <si>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</si>
  <si>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</si>
  <si>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</si>
  <si>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</si>
  <si>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SI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</si>
  <si>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</si>
  <si>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</si>
  <si>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</si>
  <si>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</si>
  <si>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</si>
  <si>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</si>
  <si>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</si>
  <si>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</si>
  <si>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</si>
  <si>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</si>
  <si>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</si>
  <si>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</si>
  <si>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</si>
  <si>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</si>
  <si>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</si>
  <si>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</si>
  <si>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</si>
  <si>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</si>
  <si>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</si>
  <si>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</si>
  <si>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</si>
  <si>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</si>
  <si>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</si>
  <si>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</si>
  <si>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</si>
  <si>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</si>
  <si>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</si>
  <si>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</si>
  <si>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</si>
  <si>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</si>
  <si>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</si>
  <si>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</si>
  <si>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</si>
  <si>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</si>
  <si>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</si>
  <si>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</si>
  <si>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</si>
  <si>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</si>
  <si>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</si>
  <si>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</si>
  <si>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</si>
  <si>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</si>
  <si>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</si>
  <si>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</si>
  <si>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</si>
  <si>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</si>
  <si>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</si>
  <si>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</si>
  <si>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</si>
  <si>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</si>
  <si>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</si>
  <si>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</si>
  <si>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</si>
  <si>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</si>
  <si>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</si>
  <si>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</si>
  <si>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</si>
  <si>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</si>
  <si>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</si>
  <si>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</si>
  <si>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</si>
  <si>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</si>
  <si>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</si>
  <si>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</si>
  <si>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</si>
  <si>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</si>
  <si>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</si>
  <si>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</si>
  <si>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</si>
  <si>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</si>
  <si>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X</t>
  </si>
  <si>
    <t>Microbus</t>
  </si>
  <si>
    <t>Impuestos y tasas ($/año)</t>
  </si>
  <si>
    <t xml:space="preserve">  Taxis uso individual</t>
  </si>
  <si>
    <t xml:space="preserve">  Taxis colectivos</t>
  </si>
  <si>
    <t>15. Operaciones especiales de gestión de tránsito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</si>
  <si>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</si>
  <si>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</si>
  <si>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</si>
  <si>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</si>
  <si>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</si>
  <si>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</si>
  <si>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</si>
  <si>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</si>
  <si>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</si>
  <si>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17. Reglamentación de servicios de transporte público</t>
  </si>
  <si>
    <t>19. Capacidad y ocupación de los vehículos de transporte público</t>
  </si>
  <si>
    <t>21. Tarifas de transporte público</t>
  </si>
  <si>
    <t>22. Costos e recaudación</t>
  </si>
  <si>
    <t>Costo promedio</t>
  </si>
  <si>
    <t>16. Política de estacionamiento</t>
  </si>
  <si>
    <t>23. Eficiencia energetica de cada modo</t>
  </si>
  <si>
    <t>24. Emisión de contaminantes por tipo de combustible</t>
  </si>
  <si>
    <t>Subtotal formales</t>
  </si>
  <si>
    <t>5. Sistema vial urbano</t>
  </si>
  <si>
    <t>privada</t>
  </si>
  <si>
    <t>Prohibido (en las vías)</t>
  </si>
  <si>
    <t>$ por hora</t>
  </si>
  <si>
    <t>(veh/hora)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</si>
  <si>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</si>
  <si>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</si>
  <si>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</si>
  <si>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</si>
  <si>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</si>
  <si>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</si>
  <si>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</si>
  <si>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</si>
  <si>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 xml:space="preserve">25. Grados de contaminación del aire 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</si>
  <si>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</si>
  <si>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</si>
  <si>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</si>
  <si>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</si>
  <si>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</si>
  <si>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</si>
  <si>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</si>
  <si>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</si>
  <si>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</si>
  <si>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</si>
  <si>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</si>
  <si>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</si>
  <si>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</si>
  <si>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</si>
  <si>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</si>
  <si>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26. Accidentes de tránsito</t>
  </si>
  <si>
    <t>Flota de vehículos</t>
  </si>
  <si>
    <t>Autos particulares</t>
  </si>
  <si>
    <t>NOTAS</t>
  </si>
  <si>
    <t>Impuestos y costos</t>
  </si>
  <si>
    <t>32. Valor del patrimonio público de vías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</si>
  <si>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</si>
  <si>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</si>
  <si>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</si>
  <si>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</si>
  <si>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</si>
  <si>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</si>
  <si>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</si>
  <si>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</si>
  <si>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</si>
  <si>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</si>
  <si>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</si>
  <si>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>% km vías</t>
  </si>
  <si>
    <t>Victimas</t>
  </si>
  <si>
    <t xml:space="preserve">   Con víctimas fatales</t>
  </si>
  <si>
    <t xml:space="preserve">   Con heridos </t>
  </si>
  <si>
    <t>Fatales</t>
  </si>
  <si>
    <t>28. Víctimas por modo de tranporte</t>
  </si>
  <si>
    <t>29. Impuestos y tasas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</si>
  <si>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</si>
  <si>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</si>
  <si>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</si>
  <si>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</si>
  <si>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Base: Dec/2007</t>
  </si>
  <si>
    <t>año de 2007</t>
  </si>
  <si>
    <t>20. Trabajadores en transporte público</t>
  </si>
  <si>
    <t>viajes de personas/día</t>
  </si>
  <si>
    <t xml:space="preserve">Lista de tópicos y tablas </t>
  </si>
  <si>
    <t xml:space="preserve">1. Superficie </t>
  </si>
  <si>
    <t>Superficie</t>
  </si>
  <si>
    <t>Ómnibus</t>
  </si>
  <si>
    <t>Autobús (uso privado)</t>
  </si>
  <si>
    <t>Taxi de uso individual</t>
  </si>
  <si>
    <t>12. Tiempos y distancias promedios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</si>
  <si>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</si>
  <si>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</si>
  <si>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</si>
  <si>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</si>
  <si>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</si>
  <si>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</si>
  <si>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</si>
  <si>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Belo Horizonte</t>
  </si>
  <si>
    <t>Renda Chefe Dom.</t>
  </si>
  <si>
    <t>Belo Horizonte/MG</t>
  </si>
  <si>
    <t>Betim/MG</t>
  </si>
  <si>
    <t>Contagem/MG</t>
  </si>
  <si>
    <t>Ibirité/MG</t>
  </si>
  <si>
    <t>Itaúna/MG</t>
  </si>
  <si>
    <t>Nova Lima/MG</t>
  </si>
  <si>
    <t>Pará de Minas/MG</t>
  </si>
  <si>
    <t>Ribeirão das Neves/MG</t>
  </si>
  <si>
    <t>Sabará/MG</t>
  </si>
  <si>
    <t>Santa Luzia/MG</t>
  </si>
  <si>
    <t>Sete Lagoas/MG</t>
  </si>
  <si>
    <t>Vespasiano/MG</t>
  </si>
  <si>
    <t>RMBH</t>
  </si>
  <si>
    <t>municipal</t>
  </si>
  <si>
    <t>pública</t>
  </si>
  <si>
    <t>Linhas</t>
  </si>
  <si>
    <t>Interno/magnético</t>
  </si>
  <si>
    <t>Metro-ferroviário</t>
  </si>
  <si>
    <t>regional</t>
  </si>
  <si>
    <t>metropolitano</t>
  </si>
  <si>
    <t>ônibus municipal</t>
  </si>
  <si>
    <t>Por km</t>
  </si>
  <si>
    <t>año de 2005</t>
  </si>
  <si>
    <t>municipal/metropolitano</t>
  </si>
  <si>
    <t>autónomo</t>
  </si>
  <si>
    <t>Caracas, Marzo 2010  -   Dudas: eavas@uol.com.br</t>
  </si>
  <si>
    <t>18. Oferta de servicios de transporte publico con rutas fijas</t>
  </si>
  <si>
    <t xml:space="preserve">Base: Dec/2007 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</si>
  <si>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</si>
  <si>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t>promedio / persona</t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</si>
  <si>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</si>
  <si>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t>Volver al índice</t>
  </si>
  <si>
    <t xml:space="preserve">Ejemplos de como anotar datos de las ciudades
 de la red </t>
  </si>
  <si>
    <t>(1)  -  ampliar el número de líneas de la tabla si necesario para inserir todas las municipalidades SI/ANTP - com correção dados Denatran</t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</si>
  <si>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</si>
  <si>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</si>
  <si>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</si>
  <si>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t xml:space="preserve">    Primario (Agropecuario)</t>
  </si>
  <si>
    <t xml:space="preserve">    Secundario (Industrial)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</si>
  <si>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MINISTERIO DE TRABAJO Y SEGURIDAD SOCIAL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</si>
  <si>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</si>
  <si>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</si>
  <si>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pesos</t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</si>
  <si>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</si>
  <si>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  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</si>
  <si>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própia tabla en el lado derecho de la página</t>
    </r>
  </si>
  <si>
    <t>(1)  Especificar</t>
  </si>
  <si>
    <t>(1)  Especificar * Promedio de las personas que trabajan</t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</si>
  <si>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</si>
  <si>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</si>
  <si>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</si>
  <si>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</si>
  <si>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</si>
  <si>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</si>
  <si>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</si>
  <si>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</si>
  <si>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t>En corredores, con "olla verde"</t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</si>
  <si>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</si>
  <si>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</si>
  <si>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</si>
  <si>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DATOS EXCLUSIVAMENTE DE LA CIUDAD DE BUENOS AIRES  </t>
    </r>
    <r>
      <rPr>
        <sz val="10"/>
        <color indexed="30"/>
        <rFont val="Roboto Regular"/>
      </rPr>
      <t xml:space="preserve"> </t>
    </r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DIRECCION GENERAL DE TRANSPORTE DE LA CABA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</si>
  <si>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</si>
  <si>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</si>
  <si>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</si>
  <si>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</si>
  <si>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t>(1)  exclusivas de peatones.</t>
  </si>
  <si>
    <t>(2)  carril sencillo junto a la vereda.</t>
  </si>
  <si>
    <t>(3)  carril segregado fisicamente del tráfico general.</t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</si>
  <si>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</si>
  <si>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</si>
  <si>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t>Flota en operación real</t>
  </si>
  <si>
    <t>OTROS</t>
  </si>
  <si>
    <t>Clasificación de vehículos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</si>
  <si>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</si>
  <si>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t xml:space="preserve"> Sub total TI</t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</si>
  <si>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</si>
  <si>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t xml:space="preserve">  -  Standard</t>
  </si>
  <si>
    <t xml:space="preserve">  -  Minibuses</t>
  </si>
  <si>
    <t xml:space="preserve">  -  Articulados</t>
  </si>
  <si>
    <t xml:space="preserve">  -  Bi-articulados</t>
  </si>
  <si>
    <t xml:space="preserve">  Sub total transporte publico sobre 0umáticos</t>
  </si>
  <si>
    <t xml:space="preserve">  Vagones de tren</t>
  </si>
  <si>
    <t xml:space="preserve">  Vagones de metro</t>
  </si>
  <si>
    <t xml:space="preserve">  Vagones de tranvía</t>
  </si>
  <si>
    <t xml:space="preserve"> Sub total transporte público en rieles</t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</si>
  <si>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</si>
  <si>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</si>
  <si>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</si>
  <si>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</si>
  <si>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</si>
  <si>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</si>
  <si>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</si>
  <si>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t>Cantidad de vehículos registrados</t>
  </si>
  <si>
    <r>
      <t xml:space="preserve">10. </t>
    </r>
    <r>
      <rPr>
        <sz val="14"/>
        <color indexed="8"/>
        <rFont val="Roboto Regular"/>
      </rPr>
      <t>Viajes de personas por día, por modo</t>
    </r>
  </si>
  <si>
    <t>Hora punta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</si>
  <si>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</si>
  <si>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</si>
  <si>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>(6)  Viajes exclusivamente a pie</t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</si>
  <si>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</si>
  <si>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t>Tipo de transporte</t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</si>
  <si>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</si>
  <si>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</si>
  <si>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</si>
  <si>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</si>
  <si>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</si>
  <si>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</si>
  <si>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</si>
  <si>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</si>
  <si>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</si>
  <si>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</si>
  <si>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</si>
  <si>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</si>
  <si>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t xml:space="preserve">Km 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</si>
  <si>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</si>
  <si>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</si>
  <si>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</si>
  <si>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</si>
  <si>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</si>
  <si>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</si>
  <si>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</si>
  <si>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</si>
  <si>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</si>
  <si>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</si>
  <si>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</si>
  <si>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t>Tipo de estacionamiento</t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</si>
  <si>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</si>
  <si>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</si>
  <si>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t>(1)  Área central histórica de la ciudad, donde ocurre la mayoría de las actividades</t>
  </si>
  <si>
    <t>(2)  Dividir la longitud útil para estacionar de las vías por 6 metros</t>
  </si>
  <si>
    <t>(1)  Educación, Otros, Policia</t>
  </si>
  <si>
    <t xml:space="preserve">(1) Especificar </t>
  </si>
  <si>
    <t>(2) Radares, otros equipos de control de velocidad y camaras de televisión</t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</si>
  <si>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</si>
  <si>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</si>
  <si>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t>Tercera edad</t>
  </si>
  <si>
    <t>Taxis de uso individual (*)</t>
  </si>
  <si>
    <t>(1)  Tarifa mínima, limitada por un recorrido máximo</t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</si>
  <si>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</si>
  <si>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</si>
  <si>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t>Recaudo/km ($)</t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</si>
  <si>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</si>
  <si>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t>(1)  Suma de costos fijos y variables (ver modelo tabla 31)</t>
  </si>
  <si>
    <t>(2)  Apuntar subsidios anuales para el servicio con recursos externos (valor monetario anual y fuente)</t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</si>
  <si>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</si>
  <si>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t>(2)  Especificar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</si>
  <si>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</si>
  <si>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</si>
  <si>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</si>
  <si>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</si>
  <si>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</si>
  <si>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</si>
  <si>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t xml:space="preserve">  - Standard</t>
  </si>
  <si>
    <t xml:space="preserve">  - Articulados</t>
  </si>
  <si>
    <t xml:space="preserve">  - Bi-articulados</t>
  </si>
  <si>
    <t>(1)  Área en la cual el servicio opera; opciones: metropolitana; regional; municipal o "otras" (especificar)</t>
  </si>
  <si>
    <t>(2)  Opciones: alcaldía; regional/estatal; metropolitano; federal; o "no es reglamentado"(ilegal)</t>
  </si>
  <si>
    <t>(3)  Pública; empresa privada; cooperativa;  operador autónomo</t>
  </si>
  <si>
    <t>(4)  Pública o privada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</si>
  <si>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</si>
  <si>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</si>
  <si>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t>Frecuencia hora punta am.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</si>
  <si>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</si>
  <si>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</si>
  <si>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</si>
  <si>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</si>
  <si>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</si>
  <si>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</si>
  <si>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t xml:space="preserve"> -  Standard</t>
  </si>
  <si>
    <t xml:space="preserve"> -  Articulados</t>
  </si>
  <si>
    <t xml:space="preserve"> -  Bi-articulados</t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</si>
  <si>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</si>
  <si>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</si>
  <si>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</si>
  <si>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</si>
  <si>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</si>
  <si>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</si>
  <si>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</si>
  <si>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</si>
  <si>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</si>
  <si>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t>(1)  Administración, mantenimiento, fiscalización</t>
  </si>
  <si>
    <t>(2)  Si hay personas en las dos condiciones, apuntar con "X" en las dos columnas</t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</si>
  <si>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</si>
  <si>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</si>
  <si>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</si>
  <si>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t>Taxi colectivo</t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</si>
  <si>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</si>
  <si>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t>O</t>
    </r>
    <r>
      <rPr>
        <vertAlign val="subscript"/>
        <sz val="12"/>
        <rFont val="Roboto Regular"/>
      </rPr>
      <t>3</t>
    </r>
  </si>
  <si>
    <t xml:space="preserve">  -  promedio general</t>
  </si>
  <si>
    <t xml:space="preserve">  -  área central </t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</si>
  <si>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</si>
  <si>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</si>
  <si>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</si>
  <si>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t>Tipo de accidente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</si>
  <si>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REGISTRO NACIONAL DE ACCIDENTES DE TRANSITO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</si>
  <si>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</si>
  <si>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t>Tipo</t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</si>
  <si>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</si>
  <si>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</si>
  <si>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t>(1)  Víctimas que murieran después del accidente</t>
  </si>
  <si>
    <t>(2)  Todas las causas de muertes violentas en la área o ciudad (tránsito, asesinatos, quedas, accidentes de trabajo, atentados)</t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</si>
  <si>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</si>
  <si>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t>Tipo de víctima</t>
  </si>
  <si>
    <t xml:space="preserve">  Usuarios de autos</t>
  </si>
  <si>
    <t xml:space="preserve">  Usuarios de motocicleta</t>
  </si>
  <si>
    <t xml:space="preserve">  Usuario de taxi individual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</si>
  <si>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</si>
  <si>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</si>
  <si>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</si>
  <si>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</si>
  <si>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</si>
  <si>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</si>
  <si>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</si>
  <si>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</si>
  <si>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</si>
  <si>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</si>
  <si>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</si>
  <si>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</si>
  <si>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</si>
  <si>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</si>
  <si>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t>Licencia de circulación</t>
  </si>
  <si>
    <t>Seguro obligatorio</t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</si>
  <si>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</si>
  <si>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t>(1)  Inspección obligatoria de contaminantes o de seguridad vial; apuntar "no hay" cuando no hay la inspeción</t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</si>
  <si>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</si>
  <si>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</si>
  <si>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</si>
  <si>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</si>
  <si>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</si>
  <si>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</si>
  <si>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</si>
  <si>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t xml:space="preserve"> -  combustible</t>
  </si>
  <si>
    <t xml:space="preserve"> -  mantenimiento</t>
  </si>
  <si>
    <t xml:space="preserve"> -  depreciación </t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</si>
  <si>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</si>
  <si>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</si>
  <si>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</si>
  <si>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>pavimentado (*)</t>
  </si>
  <si>
    <t>(1)  Obras físicas completas pero sin expropiaciones</t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</si>
  <si>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</si>
  <si>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</si>
  <si>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</si>
  <si>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t xml:space="preserve">  Mini</t>
  </si>
  <si>
    <t>(1)  Valor del vehículo "típico" nuevo promedio de la flota en uso real</t>
  </si>
  <si>
    <t>(2)  Valor promedio de mercado de los vehículos que circulan hoy (fracción del valor del vehículo nuevo)</t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</si>
  <si>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</si>
  <si>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t>(2) Especificar</t>
  </si>
  <si>
    <t xml:space="preserve">Gasolina </t>
  </si>
  <si>
    <t>Por vehículo</t>
  </si>
  <si>
    <t>27. Muertos y Heridos en accidentes</t>
  </si>
  <si>
    <r>
      <rPr>
        <sz val="12"/>
        <color indexed="30"/>
        <rFont val="Roboto Regular"/>
      </rPr>
      <t>Siguiente</t>
    </r>
    <r>
      <rPr>
        <sz val="12"/>
        <color indexed="30"/>
        <rFont val="Roboto Regular"/>
      </rPr>
      <t xml:space="preserve">  </t>
    </r>
    <r>
      <rPr>
        <sz val="12"/>
        <color indexed="30"/>
        <rFont val="Roboto Regular"/>
      </rPr>
      <t xml:space="preserve"> </t>
    </r>
    <r>
      <rPr>
        <sz val="12"/>
        <color indexed="30"/>
        <rFont val="Wingdings"/>
      </rPr>
      <t></t>
    </r>
  </si>
  <si>
    <r>
      <rPr>
        <sz val="12"/>
        <color indexed="30"/>
        <rFont val="Roboto Regular"/>
      </rPr>
      <t>Siguiente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</si>
  <si>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Atrás </t>
    </r>
  </si>
  <si>
    <r>
      <t xml:space="preserve">Siguiente 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</si>
  <si>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</si>
  <si>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t xml:space="preserve">Siguiente 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</si>
  <si>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Roboto Regular"/>
      </rPr>
      <t>Siguiente</t>
    </r>
    <r>
      <rPr>
        <sz val="10"/>
        <color indexed="12"/>
        <rFont val="Arial"/>
        <family val="2"/>
      </rPr>
      <t xml:space="preserve">   </t>
    </r>
    <r>
      <rPr>
        <sz val="10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</si>
  <si>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0"/>
        <color indexed="30"/>
        <rFont val="Arial"/>
        <family val="2"/>
      </rPr>
      <t xml:space="preserve">   </t>
    </r>
    <r>
      <rPr>
        <sz val="12"/>
        <color indexed="30"/>
        <rFont val="Roboto Regular"/>
      </rPr>
      <t xml:space="preserve">Atrás </t>
    </r>
  </si>
  <si>
    <r>
      <rPr>
        <sz val="12"/>
        <color indexed="30"/>
        <rFont val="Roboto Regular"/>
      </rPr>
      <t>Siguiente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</si>
  <si>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Roboto Regular"/>
      </rPr>
      <t>Atrás</t>
    </r>
    <r>
      <rPr>
        <sz val="10"/>
        <color indexed="12"/>
        <rFont val="Arial"/>
        <family val="2"/>
      </rPr>
      <t xml:space="preserve"> </t>
    </r>
  </si>
  <si>
    <r>
      <rPr>
        <sz val="12"/>
        <color indexed="30"/>
        <rFont val="Roboto Regular"/>
      </rPr>
      <t>Siguiente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</si>
  <si>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Roboto Regular"/>
      </rPr>
      <t>Siguiente</t>
    </r>
    <r>
      <rPr>
        <sz val="10"/>
        <color indexed="12"/>
        <rFont val="Arial"/>
        <family val="2"/>
      </rPr>
      <t xml:space="preserve">   </t>
    </r>
    <r>
      <rPr>
        <sz val="12"/>
        <color indexed="30"/>
        <rFont val="Wingdings"/>
      </rPr>
      <t></t>
    </r>
  </si>
  <si>
    <r>
      <rPr>
        <sz val="12"/>
        <color indexed="30"/>
        <rFont val="Roboto Regular"/>
      </rPr>
      <t>Siguiente</t>
    </r>
    <r>
      <rPr>
        <sz val="10"/>
        <color indexed="30"/>
        <rFont val="Arial"/>
        <family val="2"/>
      </rPr>
      <t xml:space="preserve">  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</si>
  <si>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  </t>
    </r>
    <r>
      <rPr>
        <sz val="12"/>
        <color indexed="30"/>
        <rFont val="Roboto Regular"/>
      </rPr>
      <t>Atrás</t>
    </r>
    <r>
      <rPr>
        <sz val="10"/>
        <color indexed="12"/>
        <rFont val="Arial"/>
        <family val="2"/>
      </rPr>
      <t xml:space="preserve"> </t>
    </r>
  </si>
  <si>
    <r>
      <rPr>
        <sz val="12"/>
        <color indexed="30"/>
        <rFont val="Roboto Regular"/>
      </rPr>
      <t>Siguiente</t>
    </r>
    <r>
      <rPr>
        <sz val="10"/>
        <color indexed="12"/>
        <rFont val="Arial"/>
        <family val="2"/>
      </rPr>
      <t xml:space="preserve">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</si>
  <si>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</t>
    </r>
    <r>
      <rPr>
        <sz val="12"/>
        <color indexed="30"/>
        <rFont val="Roboto Regular"/>
      </rPr>
      <t>Atrás</t>
    </r>
    <r>
      <rPr>
        <sz val="10"/>
        <color indexed="12"/>
        <rFont val="Arial"/>
        <family val="2"/>
      </rPr>
      <t xml:space="preserve"> </t>
    </r>
  </si>
  <si>
    <r>
      <rPr>
        <sz val="12"/>
        <color indexed="30"/>
        <rFont val="Wingdings"/>
      </rPr>
      <t></t>
    </r>
    <r>
      <rPr>
        <sz val="10"/>
        <color indexed="12"/>
        <rFont val="Arial"/>
        <family val="2"/>
      </rPr>
      <t xml:space="preserve">  </t>
    </r>
    <r>
      <rPr>
        <sz val="12"/>
        <color indexed="30"/>
        <rFont val="Roboto Regular"/>
      </rPr>
      <t>Atrás</t>
    </r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</si>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</sst>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  <numFmt numFmtId="168" formatCode="0.0"/>
    <numFmt numFmtId="169" formatCode="#,##0.0"/>
  </numFmts>
  <fonts count="6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</font>
    <font>
      <sz val="10"/>
      <name val="Roboto Regular"/>
    </font>
    <font>
      <sz val="12"/>
      <color indexed="8"/>
      <name val="Roboto Regular"/>
    </font>
    <font>
      <sz val="14"/>
      <name val="Roboto Regular"/>
    </font>
    <font>
      <b/>
      <sz val="14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10"/>
      <name val="Roboto Regular"/>
    </font>
    <font>
      <b/>
      <sz val="12"/>
      <name val="Roboto Regular"/>
    </font>
    <font>
      <sz val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0"/>
      <color indexed="30"/>
      <name val="Roboto Regular"/>
    </font>
    <font>
      <sz val="12"/>
      <color indexed="30"/>
      <name val="Wingdings"/>
    </font>
    <font>
      <sz val="12"/>
      <color indexed="30"/>
      <name val="Roboto Regular"/>
    </font>
    <font>
      <b/>
      <sz val="9"/>
      <color indexed="81"/>
      <name val="Arial"/>
      <family val="2"/>
    </font>
    <font>
      <sz val="10"/>
      <color indexed="12"/>
      <name val="Roboto Regular"/>
    </font>
    <font>
      <sz val="12"/>
      <color indexed="57"/>
      <name val="Roboto Bold"/>
    </font>
    <font>
      <sz val="12"/>
      <color indexed="57"/>
      <name val="Roboto Regular"/>
    </font>
    <font>
      <sz val="12"/>
      <color indexed="10"/>
      <name val="Roboto Regular"/>
    </font>
    <font>
      <sz val="12"/>
      <color indexed="12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vertAlign val="superscript"/>
      <sz val="12"/>
      <color indexed="57"/>
      <name val="Roboto Regular"/>
    </font>
    <font>
      <b/>
      <sz val="12"/>
      <color indexed="10"/>
      <name val="Roboto Regular"/>
    </font>
    <font>
      <b/>
      <sz val="10"/>
      <color indexed="12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4"/>
      <color indexed="8"/>
      <name val="Roboto Regular"/>
    </font>
    <font>
      <sz val="12"/>
      <color indexed="48"/>
      <name val="Roboto Regular"/>
    </font>
    <font>
      <sz val="11"/>
      <name val="Roboto Regular"/>
    </font>
    <font>
      <vertAlign val="subscript"/>
      <sz val="12"/>
      <name val="Roboto Regular"/>
    </font>
    <font>
      <sz val="10"/>
      <color indexed="12"/>
      <name val="Arial"/>
      <family val="2"/>
    </font>
    <font>
      <sz val="10"/>
      <color indexed="30"/>
      <name val="Wingdings"/>
    </font>
    <font>
      <sz val="10"/>
      <color indexed="30"/>
      <name val="Arial"/>
      <family val="2"/>
    </font>
    <font>
      <sz val="8"/>
      <name val="Arial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  <family val="2"/>
    </font>
    <font>
      <sz val="28"/>
      <color rgb="FF155E8F"/>
      <name val="Arial"/>
      <family val="2"/>
    </font>
    <font>
      <sz val="16"/>
      <color rgb="FF155E8F"/>
      <name val="Roboto Regular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theme="0"/>
      <name val="Roboto Regular"/>
    </font>
    <font>
      <sz val="10"/>
      <color rgb="FF155E89"/>
      <name val="Roboto Regular"/>
    </font>
    <font>
      <u/>
      <sz val="16"/>
      <color theme="0"/>
      <name val="Roboto Regular"/>
    </font>
    <font>
      <sz val="10"/>
      <color theme="0"/>
      <name val="Roboto Regular"/>
    </font>
    <font>
      <sz val="12"/>
      <color theme="1"/>
      <name val="Roboto Regular"/>
    </font>
    <font>
      <b/>
      <sz val="12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sz val="28"/>
      <color rgb="FF155E8F"/>
      <name val="Roboto Regular"/>
    </font>
    <font>
      <sz val="12"/>
      <color rgb="FF0066CC"/>
      <name val="Roboto Regular"/>
    </font>
    <font>
      <sz val="10"/>
      <color rgb="FF0066CC"/>
      <name val="Arial"/>
      <family val="2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/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/>
      <bottom/>
      <diagonal/>
    </border>
  </borders>
  <cellStyleXfs count="15">
    <xf numFmtId="0" fontId="0" fillId="0" borderId="0"/>
    <xf numFmtId="49" fontId="7" fillId="2" borderId="1" applyFont="0" applyAlignment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3" borderId="0">
      <alignment horizontal="left" vertical="center" indent="1"/>
    </xf>
    <xf numFmtId="0" fontId="8" fillId="4" borderId="0">
      <alignment horizontal="left" vertical="center"/>
    </xf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4" borderId="0">
      <alignment horizontal="left" vertical="center" indent="2"/>
    </xf>
    <xf numFmtId="0" fontId="45" fillId="5" borderId="0">
      <alignment horizontal="left" vertical="center"/>
    </xf>
    <xf numFmtId="0" fontId="46" fillId="6" borderId="0" applyBorder="0" applyAlignment="0" applyProtection="0">
      <alignment horizontal="center"/>
    </xf>
    <xf numFmtId="0" fontId="46" fillId="6" borderId="0" applyBorder="0" applyAlignment="0" applyProtection="0">
      <alignment horizontal="center"/>
    </xf>
    <xf numFmtId="0" fontId="47" fillId="0" borderId="0"/>
  </cellStyleXfs>
  <cellXfs count="366">
    <xf numFmtId="0" fontId="0" fillId="0" borderId="0" xfId="0"/>
    <xf numFmtId="0" fontId="6" fillId="4" borderId="0" xfId="7" applyFont="1" applyFill="1" applyBorder="1"/>
    <xf numFmtId="0" fontId="5" fillId="4" borderId="0" xfId="7" applyFill="1"/>
    <xf numFmtId="0" fontId="48" fillId="4" borderId="0" xfId="12" applyFont="1" applyFill="1" applyBorder="1" applyAlignment="1">
      <alignment vertical="center"/>
    </xf>
    <xf numFmtId="0" fontId="6" fillId="2" borderId="0" xfId="7" applyFont="1" applyFill="1" applyBorder="1"/>
    <xf numFmtId="0" fontId="5" fillId="2" borderId="0" xfId="7" applyFill="1"/>
    <xf numFmtId="0" fontId="49" fillId="2" borderId="0" xfId="12" applyFont="1" applyFill="1" applyBorder="1" applyAlignment="1">
      <alignment horizontal="left"/>
    </xf>
    <xf numFmtId="0" fontId="50" fillId="2" borderId="0" xfId="7" applyFont="1" applyFill="1" applyBorder="1"/>
    <xf numFmtId="0" fontId="8" fillId="4" borderId="0" xfId="7" applyFont="1" applyFill="1"/>
    <xf numFmtId="0" fontId="43" fillId="3" borderId="0" xfId="4">
      <alignment horizontal="left" vertical="center" indent="1"/>
    </xf>
    <xf numFmtId="0" fontId="8" fillId="2" borderId="0" xfId="7" applyFont="1" applyFill="1"/>
    <xf numFmtId="0" fontId="9" fillId="4" borderId="0" xfId="7" applyFont="1" applyFill="1"/>
    <xf numFmtId="0" fontId="10" fillId="4" borderId="0" xfId="7" applyFont="1" applyFill="1"/>
    <xf numFmtId="0" fontId="51" fillId="4" borderId="0" xfId="7" applyFont="1" applyFill="1" applyAlignment="1"/>
    <xf numFmtId="0" fontId="52" fillId="4" borderId="0" xfId="7" applyFont="1" applyFill="1"/>
    <xf numFmtId="0" fontId="8" fillId="3" borderId="0" xfId="7" applyFont="1" applyFill="1"/>
    <xf numFmtId="0" fontId="51" fillId="3" borderId="0" xfId="7" applyFont="1" applyFill="1"/>
    <xf numFmtId="0" fontId="52" fillId="3" borderId="0" xfId="7" applyFont="1" applyFill="1"/>
    <xf numFmtId="0" fontId="51" fillId="7" borderId="0" xfId="7" applyFont="1" applyFill="1"/>
    <xf numFmtId="0" fontId="52" fillId="7" borderId="0" xfId="7" applyFont="1" applyFill="1"/>
    <xf numFmtId="0" fontId="8" fillId="4" borderId="0" xfId="7" applyFont="1" applyFill="1" applyAlignment="1"/>
    <xf numFmtId="0" fontId="11" fillId="4" borderId="0" xfId="7" applyFont="1" applyFill="1"/>
    <xf numFmtId="0" fontId="8" fillId="7" borderId="0" xfId="7" applyFont="1" applyFill="1"/>
    <xf numFmtId="0" fontId="8" fillId="4" borderId="0" xfId="7" applyFont="1" applyFill="1" applyAlignment="1">
      <alignment vertical="center"/>
    </xf>
    <xf numFmtId="0" fontId="8" fillId="3" borderId="0" xfId="7" applyFont="1" applyFill="1" applyAlignment="1">
      <alignment vertical="center"/>
    </xf>
    <xf numFmtId="0" fontId="12" fillId="4" borderId="0" xfId="7" applyFont="1" applyFill="1"/>
    <xf numFmtId="0" fontId="12" fillId="4" borderId="0" xfId="7" applyFont="1" applyFill="1" applyAlignment="1">
      <alignment horizontal="center"/>
    </xf>
    <xf numFmtId="0" fontId="9" fillId="4" borderId="0" xfId="7" applyFont="1" applyFill="1" applyAlignment="1"/>
    <xf numFmtId="0" fontId="9" fillId="3" borderId="0" xfId="7" applyFont="1" applyFill="1"/>
    <xf numFmtId="0" fontId="11" fillId="4" borderId="0" xfId="7" applyFont="1" applyFill="1" applyAlignment="1"/>
    <xf numFmtId="0" fontId="9" fillId="4" borderId="0" xfId="7" applyFont="1" applyFill="1" applyAlignment="1">
      <alignment horizontal="left"/>
    </xf>
    <xf numFmtId="0" fontId="9" fillId="3" borderId="0" xfId="7" applyFont="1" applyFill="1" applyAlignment="1">
      <alignment horizontal="left"/>
    </xf>
    <xf numFmtId="0" fontId="10" fillId="4" borderId="0" xfId="7" applyFont="1" applyFill="1" applyAlignment="1"/>
    <xf numFmtId="0" fontId="6" fillId="4" borderId="0" xfId="7" applyFont="1" applyFill="1"/>
    <xf numFmtId="0" fontId="53" fillId="4" borderId="0" xfId="11" applyFont="1" applyFill="1" applyAlignment="1">
      <alignment horizontal="center" vertical="center"/>
    </xf>
    <xf numFmtId="0" fontId="14" fillId="4" borderId="4" xfId="7" applyFont="1" applyFill="1" applyBorder="1" applyAlignment="1">
      <alignment horizontal="center" vertical="center"/>
    </xf>
    <xf numFmtId="0" fontId="14" fillId="4" borderId="0" xfId="7" applyFont="1" applyFill="1"/>
    <xf numFmtId="0" fontId="14" fillId="8" borderId="4" xfId="7" applyFont="1" applyFill="1" applyBorder="1" applyAlignment="1">
      <alignment horizontal="center" vertical="center" wrapText="1"/>
    </xf>
    <xf numFmtId="0" fontId="14" fillId="4" borderId="4" xfId="7" applyFont="1" applyFill="1" applyBorder="1" applyAlignment="1">
      <alignment horizontal="center" vertical="center" wrapText="1"/>
    </xf>
    <xf numFmtId="49" fontId="44" fillId="4" borderId="4" xfId="7" applyNumberFormat="1" applyFont="1" applyFill="1" applyBorder="1" applyAlignment="1" applyProtection="1">
      <alignment horizontal="left" vertical="center" indent="1"/>
    </xf>
    <xf numFmtId="0" fontId="14" fillId="4" borderId="4" xfId="7" applyNumberFormat="1" applyFont="1" applyFill="1" applyBorder="1" applyAlignment="1">
      <alignment vertical="center"/>
    </xf>
    <xf numFmtId="0" fontId="14" fillId="4" borderId="4" xfId="7" applyFont="1" applyFill="1" applyBorder="1" applyAlignment="1">
      <alignment vertical="center"/>
    </xf>
    <xf numFmtId="3" fontId="14" fillId="4" borderId="4" xfId="7" applyNumberFormat="1" applyFont="1" applyFill="1" applyBorder="1" applyAlignment="1">
      <alignment vertical="center"/>
    </xf>
    <xf numFmtId="0" fontId="14" fillId="2" borderId="4" xfId="7" applyFont="1" applyFill="1" applyBorder="1" applyAlignment="1">
      <alignment vertical="center"/>
    </xf>
    <xf numFmtId="165" fontId="14" fillId="2" borderId="4" xfId="6" applyNumberFormat="1" applyFont="1" applyFill="1" applyBorder="1" applyAlignment="1">
      <alignment vertical="center"/>
    </xf>
    <xf numFmtId="3" fontId="6" fillId="4" borderId="0" xfId="7" applyNumberFormat="1" applyFont="1" applyFill="1"/>
    <xf numFmtId="0" fontId="44" fillId="4" borderId="4" xfId="7" applyFont="1" applyFill="1" applyBorder="1" applyAlignment="1">
      <alignment horizontal="left" vertical="center" indent="1"/>
    </xf>
    <xf numFmtId="165" fontId="14" fillId="4" borderId="4" xfId="6" applyNumberFormat="1" applyFont="1" applyFill="1" applyBorder="1" applyAlignment="1">
      <alignment vertical="center"/>
    </xf>
    <xf numFmtId="0" fontId="44" fillId="4" borderId="0" xfId="10">
      <alignment horizontal="left" vertical="center" indent="2"/>
    </xf>
    <xf numFmtId="0" fontId="6" fillId="4" borderId="0" xfId="7" applyFont="1" applyFill="1" applyAlignment="1">
      <alignment vertical="center"/>
    </xf>
    <xf numFmtId="0" fontId="6" fillId="2" borderId="0" xfId="7" applyFont="1" applyFill="1" applyAlignment="1">
      <alignment vertical="center"/>
    </xf>
    <xf numFmtId="0" fontId="14" fillId="2" borderId="0" xfId="7" applyFont="1" applyFill="1" applyBorder="1" applyAlignment="1">
      <alignment horizontal="center" vertical="center"/>
    </xf>
    <xf numFmtId="0" fontId="14" fillId="2" borderId="0" xfId="7" applyFont="1" applyFill="1" applyBorder="1" applyAlignment="1">
      <alignment vertical="center"/>
    </xf>
    <xf numFmtId="0" fontId="14" fillId="2" borderId="0" xfId="7" applyFont="1" applyFill="1" applyAlignment="1">
      <alignment vertical="center"/>
    </xf>
    <xf numFmtId="0" fontId="21" fillId="4" borderId="0" xfId="7" applyFont="1" applyFill="1" applyAlignment="1">
      <alignment horizontal="left" vertical="center" indent="1"/>
    </xf>
    <xf numFmtId="0" fontId="6" fillId="4" borderId="0" xfId="7" applyFont="1" applyFill="1" applyAlignment="1">
      <alignment horizontal="left" vertical="center" indent="1"/>
    </xf>
    <xf numFmtId="0" fontId="14" fillId="2" borderId="5" xfId="7" applyFont="1" applyFill="1" applyBorder="1" applyAlignment="1">
      <alignment vertical="center" wrapText="1"/>
    </xf>
    <xf numFmtId="0" fontId="14" fillId="2" borderId="6" xfId="7" applyFont="1" applyFill="1" applyBorder="1" applyAlignment="1">
      <alignment vertical="center" wrapText="1"/>
    </xf>
    <xf numFmtId="0" fontId="8" fillId="2" borderId="0" xfId="7" applyFont="1" applyFill="1" applyAlignment="1">
      <alignment vertical="center"/>
    </xf>
    <xf numFmtId="0" fontId="12" fillId="4" borderId="0" xfId="7" applyFont="1" applyFill="1" applyAlignment="1">
      <alignment vertical="center"/>
    </xf>
    <xf numFmtId="0" fontId="14" fillId="4" borderId="0" xfId="7" applyFont="1" applyFill="1" applyAlignment="1">
      <alignment vertical="center"/>
    </xf>
    <xf numFmtId="0" fontId="54" fillId="4" borderId="0" xfId="7" applyFont="1" applyFill="1" applyAlignment="1">
      <alignment horizontal="left" vertical="center" indent="1"/>
    </xf>
    <xf numFmtId="0" fontId="14" fillId="4" borderId="4" xfId="7" applyFont="1" applyFill="1" applyBorder="1" applyAlignment="1">
      <alignment horizontal="left" vertical="center" indent="1"/>
    </xf>
    <xf numFmtId="0" fontId="24" fillId="4" borderId="0" xfId="7" applyFont="1" applyFill="1" applyAlignment="1">
      <alignment vertical="center"/>
    </xf>
    <xf numFmtId="0" fontId="14" fillId="4" borderId="4" xfId="7" applyFont="1" applyFill="1" applyBorder="1" applyAlignment="1">
      <alignment horizontal="left" vertical="center"/>
    </xf>
    <xf numFmtId="0" fontId="25" fillId="4" borderId="0" xfId="7" applyFont="1" applyFill="1" applyAlignment="1">
      <alignment vertical="center"/>
    </xf>
    <xf numFmtId="0" fontId="13" fillId="4" borderId="0" xfId="7" applyFont="1" applyFill="1" applyAlignment="1">
      <alignment vertical="center"/>
    </xf>
    <xf numFmtId="0" fontId="6" fillId="4" borderId="0" xfId="7" applyFont="1" applyFill="1" applyAlignment="1">
      <alignment horizontal="right" vertical="center"/>
    </xf>
    <xf numFmtId="49" fontId="14" fillId="8" borderId="4" xfId="7" applyNumberFormat="1" applyFont="1" applyFill="1" applyBorder="1" applyAlignment="1">
      <alignment horizontal="center" vertical="center" wrapText="1"/>
    </xf>
    <xf numFmtId="0" fontId="14" fillId="9" borderId="4" xfId="7" applyFont="1" applyFill="1" applyBorder="1" applyAlignment="1">
      <alignment horizontal="left" vertical="center" wrapText="1" indent="1"/>
    </xf>
    <xf numFmtId="168" fontId="14" fillId="9" borderId="4" xfId="7" applyNumberFormat="1" applyFont="1" applyFill="1" applyBorder="1" applyAlignment="1">
      <alignment horizontal="center" vertical="center" wrapText="1"/>
    </xf>
    <xf numFmtId="0" fontId="14" fillId="4" borderId="4" xfId="7" applyFont="1" applyFill="1" applyBorder="1" applyAlignment="1">
      <alignment horizontal="left" vertical="center" wrapText="1" indent="1"/>
    </xf>
    <xf numFmtId="168" fontId="14" fillId="4" borderId="4" xfId="7" applyNumberFormat="1" applyFont="1" applyFill="1" applyBorder="1" applyAlignment="1">
      <alignment horizontal="center" vertical="center" wrapText="1"/>
    </xf>
    <xf numFmtId="168" fontId="14" fillId="4" borderId="0" xfId="7" applyNumberFormat="1" applyFont="1" applyFill="1" applyAlignment="1">
      <alignment vertical="center"/>
    </xf>
    <xf numFmtId="0" fontId="13" fillId="4" borderId="0" xfId="7" applyFont="1" applyFill="1" applyBorder="1" applyAlignment="1">
      <alignment vertical="center" wrapText="1"/>
    </xf>
    <xf numFmtId="3" fontId="14" fillId="9" borderId="4" xfId="7" applyNumberFormat="1" applyFont="1" applyFill="1" applyBorder="1" applyAlignment="1">
      <alignment horizontal="center" vertical="center" wrapText="1"/>
    </xf>
    <xf numFmtId="3" fontId="14" fillId="4" borderId="4" xfId="7" applyNumberFormat="1" applyFont="1" applyFill="1" applyBorder="1" applyAlignment="1">
      <alignment horizontal="center" vertical="center" wrapText="1"/>
    </xf>
    <xf numFmtId="165" fontId="14" fillId="4" borderId="4" xfId="6" applyNumberFormat="1" applyFont="1" applyFill="1" applyBorder="1" applyAlignment="1">
      <alignment horizontal="center" vertical="center" wrapText="1"/>
    </xf>
    <xf numFmtId="0" fontId="14" fillId="9" borderId="4" xfId="7" applyFont="1" applyFill="1" applyBorder="1" applyAlignment="1">
      <alignment horizontal="left" vertical="center" indent="1"/>
    </xf>
    <xf numFmtId="0" fontId="14" fillId="4" borderId="0" xfId="7" applyFont="1" applyFill="1" applyBorder="1" applyAlignment="1">
      <alignment horizontal="left" vertical="center" indent="1"/>
    </xf>
    <xf numFmtId="165" fontId="14" fillId="4" borderId="0" xfId="6" applyNumberFormat="1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vertical="center" wrapText="1"/>
    </xf>
    <xf numFmtId="0" fontId="14" fillId="4" borderId="0" xfId="7" applyFont="1" applyFill="1" applyBorder="1" applyAlignment="1">
      <alignment vertical="center"/>
    </xf>
    <xf numFmtId="164" fontId="14" fillId="4" borderId="4" xfId="6" applyFont="1" applyFill="1" applyBorder="1" applyAlignment="1">
      <alignment vertical="center"/>
    </xf>
    <xf numFmtId="0" fontId="14" fillId="8" borderId="4" xfId="7" applyFont="1" applyFill="1" applyBorder="1" applyAlignment="1">
      <alignment horizontal="center" vertical="center"/>
    </xf>
    <xf numFmtId="43" fontId="14" fillId="4" borderId="4" xfId="7" applyNumberFormat="1" applyFont="1" applyFill="1" applyBorder="1" applyAlignment="1">
      <alignment vertical="center"/>
    </xf>
    <xf numFmtId="165" fontId="14" fillId="4" borderId="4" xfId="6" applyNumberFormat="1" applyFont="1" applyFill="1" applyBorder="1" applyAlignment="1">
      <alignment horizontal="center" vertical="center"/>
    </xf>
    <xf numFmtId="165" fontId="14" fillId="4" borderId="0" xfId="6" applyNumberFormat="1" applyFont="1" applyFill="1" applyAlignment="1">
      <alignment vertical="center"/>
    </xf>
    <xf numFmtId="0" fontId="55" fillId="7" borderId="0" xfId="3" applyFont="1" applyFill="1" applyAlignment="1" applyProtection="1">
      <alignment vertical="center"/>
    </xf>
    <xf numFmtId="164" fontId="14" fillId="4" borderId="4" xfId="6" applyNumberFormat="1" applyFont="1" applyFill="1" applyBorder="1" applyAlignment="1">
      <alignment horizontal="center" vertical="center"/>
    </xf>
    <xf numFmtId="0" fontId="56" fillId="10" borderId="0" xfId="7" applyFont="1" applyFill="1" applyAlignment="1">
      <alignment horizontal="left" vertical="center" indent="1"/>
    </xf>
    <xf numFmtId="0" fontId="6" fillId="9" borderId="0" xfId="7" applyFont="1" applyFill="1"/>
    <xf numFmtId="0" fontId="14" fillId="4" borderId="4" xfId="7" applyFont="1" applyFill="1" applyBorder="1" applyAlignment="1">
      <alignment horizontal="center"/>
    </xf>
    <xf numFmtId="0" fontId="6" fillId="4" borderId="4" xfId="7" applyFont="1" applyFill="1" applyBorder="1" applyAlignment="1">
      <alignment horizontal="left" wrapText="1" indent="1"/>
    </xf>
    <xf numFmtId="0" fontId="6" fillId="4" borderId="4" xfId="7" applyFont="1" applyFill="1" applyBorder="1" applyAlignment="1">
      <alignment horizontal="left" vertical="center" wrapText="1" indent="1"/>
    </xf>
    <xf numFmtId="0" fontId="14" fillId="9" borderId="4" xfId="7" applyFont="1" applyFill="1" applyBorder="1" applyAlignment="1">
      <alignment horizontal="center" vertical="center"/>
    </xf>
    <xf numFmtId="0" fontId="14" fillId="4" borderId="0" xfId="7" applyFont="1" applyFill="1" applyBorder="1"/>
    <xf numFmtId="0" fontId="14" fillId="9" borderId="0" xfId="7" applyFont="1" applyFill="1"/>
    <xf numFmtId="0" fontId="56" fillId="4" borderId="0" xfId="7" applyFont="1" applyFill="1" applyBorder="1" applyAlignment="1">
      <alignment horizontal="left" vertical="center" indent="1"/>
    </xf>
    <xf numFmtId="0" fontId="14" fillId="4" borderId="0" xfId="7" applyFont="1" applyFill="1" applyBorder="1" applyAlignment="1">
      <alignment vertical="top" wrapText="1"/>
    </xf>
    <xf numFmtId="0" fontId="14" fillId="4" borderId="0" xfId="7" applyFont="1" applyFill="1" applyBorder="1" applyAlignment="1">
      <alignment horizontal="center"/>
    </xf>
    <xf numFmtId="0" fontId="29" fillId="4" borderId="0" xfId="7" applyFont="1" applyFill="1"/>
    <xf numFmtId="3" fontId="14" fillId="4" borderId="4" xfId="7" applyNumberFormat="1" applyFont="1" applyFill="1" applyBorder="1" applyAlignment="1">
      <alignment horizontal="center" vertical="center"/>
    </xf>
    <xf numFmtId="3" fontId="14" fillId="4" borderId="0" xfId="7" applyNumberFormat="1" applyFont="1" applyFill="1" applyBorder="1" applyAlignment="1">
      <alignment horizontal="center" vertical="center" wrapText="1"/>
    </xf>
    <xf numFmtId="0" fontId="14" fillId="4" borderId="0" xfId="7" applyFont="1" applyFill="1" applyAlignment="1">
      <alignment horizontal="center"/>
    </xf>
    <xf numFmtId="0" fontId="14" fillId="4" borderId="0" xfId="7" applyFont="1" applyFill="1" applyAlignment="1">
      <alignment vertical="center" wrapText="1"/>
    </xf>
    <xf numFmtId="0" fontId="14" fillId="4" borderId="4" xfId="7" applyFont="1" applyFill="1" applyBorder="1" applyAlignment="1">
      <alignment horizontal="left" vertical="center" wrapText="1" indent="2"/>
    </xf>
    <xf numFmtId="0" fontId="14" fillId="9" borderId="4" xfId="7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horizontal="left" vertical="center" wrapText="1" indent="1"/>
    </xf>
    <xf numFmtId="0" fontId="14" fillId="4" borderId="0" xfId="7" applyFont="1" applyFill="1" applyBorder="1" applyAlignment="1">
      <alignment horizontal="center" vertical="center" wrapText="1"/>
    </xf>
    <xf numFmtId="0" fontId="6" fillId="4" borderId="0" xfId="7" applyFont="1" applyFill="1" applyAlignment="1">
      <alignment horizontal="center"/>
    </xf>
    <xf numFmtId="0" fontId="8" fillId="4" borderId="0" xfId="5" applyFill="1" applyAlignment="1">
      <alignment vertical="center"/>
    </xf>
    <xf numFmtId="0" fontId="14" fillId="4" borderId="0" xfId="7" applyFont="1" applyFill="1" applyBorder="1" applyAlignment="1">
      <alignment horizontal="center" vertical="top" wrapText="1"/>
    </xf>
    <xf numFmtId="0" fontId="13" fillId="4" borderId="7" xfId="7" applyFont="1" applyFill="1" applyBorder="1" applyAlignment="1">
      <alignment horizontal="left" vertical="center" indent="1"/>
    </xf>
    <xf numFmtId="0" fontId="44" fillId="8" borderId="4" xfId="7" applyFont="1" applyFill="1" applyBorder="1" applyAlignment="1">
      <alignment horizontal="center" vertical="center"/>
    </xf>
    <xf numFmtId="0" fontId="57" fillId="8" borderId="4" xfId="7" applyFont="1" applyFill="1" applyBorder="1" applyAlignment="1">
      <alignment horizontal="center" vertical="center" wrapText="1"/>
    </xf>
    <xf numFmtId="0" fontId="14" fillId="8" borderId="8" xfId="7" applyFont="1" applyFill="1" applyBorder="1" applyAlignment="1">
      <alignment horizontal="center" vertical="center" wrapText="1"/>
    </xf>
    <xf numFmtId="0" fontId="58" fillId="2" borderId="4" xfId="7" applyFont="1" applyFill="1" applyBorder="1" applyAlignment="1">
      <alignment horizontal="left" vertical="center" wrapText="1" indent="1"/>
    </xf>
    <xf numFmtId="0" fontId="14" fillId="2" borderId="4" xfId="7" applyFont="1" applyFill="1" applyBorder="1" applyAlignment="1">
      <alignment vertical="center" wrapText="1"/>
    </xf>
    <xf numFmtId="0" fontId="6" fillId="4" borderId="0" xfId="7" applyFont="1" applyFill="1" applyBorder="1" applyAlignment="1">
      <alignment vertical="center"/>
    </xf>
    <xf numFmtId="0" fontId="44" fillId="4" borderId="4" xfId="7" applyFont="1" applyFill="1" applyBorder="1" applyAlignment="1">
      <alignment horizontal="left" vertical="center" wrapText="1" indent="2"/>
    </xf>
    <xf numFmtId="0" fontId="14" fillId="4" borderId="4" xfId="7" applyFont="1" applyFill="1" applyBorder="1" applyAlignment="1">
      <alignment vertical="center" wrapText="1"/>
    </xf>
    <xf numFmtId="0" fontId="44" fillId="9" borderId="4" xfId="7" applyFont="1" applyFill="1" applyBorder="1" applyAlignment="1">
      <alignment horizontal="left" vertical="center" wrapText="1" indent="1"/>
    </xf>
    <xf numFmtId="0" fontId="14" fillId="9" borderId="4" xfId="7" applyFont="1" applyFill="1" applyBorder="1" applyAlignment="1">
      <alignment vertical="center" wrapText="1"/>
    </xf>
    <xf numFmtId="3" fontId="14" fillId="2" borderId="4" xfId="7" applyNumberFormat="1" applyFont="1" applyFill="1" applyBorder="1" applyAlignment="1">
      <alignment horizontal="center" vertical="center" wrapText="1"/>
    </xf>
    <xf numFmtId="0" fontId="29" fillId="4" borderId="0" xfId="7" applyFont="1" applyFill="1" applyAlignment="1">
      <alignment vertical="center"/>
    </xf>
    <xf numFmtId="0" fontId="30" fillId="4" borderId="0" xfId="7" applyFont="1" applyFill="1" applyAlignment="1">
      <alignment vertical="center"/>
    </xf>
    <xf numFmtId="0" fontId="31" fillId="4" borderId="0" xfId="7" applyFont="1" applyFill="1" applyAlignment="1">
      <alignment vertical="center"/>
    </xf>
    <xf numFmtId="0" fontId="32" fillId="4" borderId="0" xfId="7" applyFont="1" applyFill="1" applyAlignment="1">
      <alignment vertical="center"/>
    </xf>
    <xf numFmtId="0" fontId="44" fillId="4" borderId="4" xfId="7" applyFont="1" applyFill="1" applyBorder="1" applyAlignment="1">
      <alignment horizontal="left" vertical="center" wrapText="1" indent="3"/>
    </xf>
    <xf numFmtId="3" fontId="6" fillId="4" borderId="0" xfId="7" applyNumberFormat="1" applyFont="1" applyFill="1" applyAlignment="1">
      <alignment vertical="center"/>
    </xf>
    <xf numFmtId="2" fontId="6" fillId="4" borderId="0" xfId="7" applyNumberFormat="1" applyFont="1" applyFill="1" applyAlignment="1">
      <alignment vertical="center"/>
    </xf>
    <xf numFmtId="0" fontId="58" fillId="9" borderId="4" xfId="7" applyFont="1" applyFill="1" applyBorder="1" applyAlignment="1">
      <alignment horizontal="left" vertical="center" wrapText="1" indent="1"/>
    </xf>
    <xf numFmtId="0" fontId="14" fillId="2" borderId="4" xfId="7" applyFont="1" applyFill="1" applyBorder="1" applyAlignment="1">
      <alignment horizontal="center" vertical="center"/>
    </xf>
    <xf numFmtId="3" fontId="14" fillId="2" borderId="4" xfId="7" applyNumberFormat="1" applyFont="1" applyFill="1" applyBorder="1" applyAlignment="1">
      <alignment horizontal="center" vertical="center"/>
    </xf>
    <xf numFmtId="3" fontId="14" fillId="4" borderId="0" xfId="7" applyNumberFormat="1" applyFont="1" applyFill="1" applyBorder="1" applyAlignment="1">
      <alignment vertical="top" wrapText="1"/>
    </xf>
    <xf numFmtId="3" fontId="14" fillId="4" borderId="0" xfId="7" applyNumberFormat="1" applyFont="1" applyFill="1" applyBorder="1" applyAlignment="1"/>
    <xf numFmtId="0" fontId="6" fillId="4" borderId="0" xfId="7" applyFont="1" applyFill="1" applyAlignment="1">
      <alignment horizontal="left" indent="1"/>
    </xf>
    <xf numFmtId="0" fontId="13" fillId="4" borderId="0" xfId="7" applyFont="1" applyFill="1" applyAlignment="1">
      <alignment horizontal="left" indent="1"/>
    </xf>
    <xf numFmtId="0" fontId="14" fillId="4" borderId="0" xfId="7" applyFont="1" applyFill="1" applyAlignment="1">
      <alignment horizontal="left" indent="1"/>
    </xf>
    <xf numFmtId="3" fontId="14" fillId="4" borderId="0" xfId="7" applyNumberFormat="1" applyFont="1" applyFill="1" applyBorder="1" applyAlignment="1">
      <alignment horizontal="center" vertical="top" wrapText="1"/>
    </xf>
    <xf numFmtId="3" fontId="14" fillId="4" borderId="0" xfId="7" applyNumberFormat="1" applyFont="1" applyFill="1" applyBorder="1" applyAlignment="1">
      <alignment horizontal="center"/>
    </xf>
    <xf numFmtId="0" fontId="44" fillId="4" borderId="0" xfId="7" applyFont="1" applyFill="1" applyAlignment="1">
      <alignment vertical="center"/>
    </xf>
    <xf numFmtId="0" fontId="59" fillId="4" borderId="0" xfId="5" applyFont="1" applyFill="1" applyAlignment="1">
      <alignment horizontal="left" vertical="center" indent="1"/>
    </xf>
    <xf numFmtId="0" fontId="60" fillId="4" borderId="0" xfId="7" applyFont="1" applyFill="1" applyAlignment="1">
      <alignment horizontal="left" vertical="center" indent="1"/>
    </xf>
    <xf numFmtId="0" fontId="14" fillId="2" borderId="4" xfId="7" applyFont="1" applyFill="1" applyBorder="1" applyAlignment="1">
      <alignment horizontal="left" vertical="center" wrapText="1" indent="1"/>
    </xf>
    <xf numFmtId="9" fontId="6" fillId="4" borderId="0" xfId="8" applyFont="1" applyFill="1"/>
    <xf numFmtId="3" fontId="14" fillId="9" borderId="4" xfId="7" applyNumberFormat="1" applyFont="1" applyFill="1" applyBorder="1" applyAlignment="1">
      <alignment horizontal="left" vertical="center" wrapText="1" indent="1"/>
    </xf>
    <xf numFmtId="165" fontId="14" fillId="4" borderId="0" xfId="6" applyNumberFormat="1" applyFont="1" applyFill="1" applyBorder="1" applyAlignment="1">
      <alignment horizontal="center" vertical="top" wrapText="1"/>
    </xf>
    <xf numFmtId="165" fontId="6" fillId="4" borderId="0" xfId="7" applyNumberFormat="1" applyFont="1" applyFill="1"/>
    <xf numFmtId="0" fontId="44" fillId="4" borderId="4" xfId="7" applyFont="1" applyFill="1" applyBorder="1" applyAlignment="1">
      <alignment horizontal="left" vertical="center" wrapText="1" indent="1"/>
    </xf>
    <xf numFmtId="3" fontId="14" fillId="9" borderId="4" xfId="7" applyNumberFormat="1" applyFont="1" applyFill="1" applyBorder="1" applyAlignment="1">
      <alignment horizontal="left" vertical="center" indent="1"/>
    </xf>
    <xf numFmtId="0" fontId="13" fillId="4" borderId="0" xfId="7" applyFont="1" applyFill="1" applyBorder="1" applyAlignment="1">
      <alignment vertical="top" wrapText="1"/>
    </xf>
    <xf numFmtId="0" fontId="6" fillId="4" borderId="0" xfId="7" applyFont="1" applyFill="1" applyAlignment="1">
      <alignment horizontal="left" vertical="center" indent="2"/>
    </xf>
    <xf numFmtId="3" fontId="14" fillId="4" borderId="0" xfId="7" applyNumberFormat="1" applyFont="1" applyFill="1" applyBorder="1" applyAlignment="1">
      <alignment horizontal="left" vertical="top" wrapText="1" indent="1"/>
    </xf>
    <xf numFmtId="3" fontId="14" fillId="4" borderId="0" xfId="7" applyNumberFormat="1" applyFont="1" applyFill="1" applyBorder="1" applyAlignment="1">
      <alignment horizontal="left" indent="1"/>
    </xf>
    <xf numFmtId="0" fontId="14" fillId="4" borderId="0" xfId="7" applyFont="1" applyFill="1" applyBorder="1" applyAlignment="1">
      <alignment horizontal="left" indent="1"/>
    </xf>
    <xf numFmtId="0" fontId="8" fillId="4" borderId="0" xfId="7" applyFont="1" applyFill="1" applyBorder="1"/>
    <xf numFmtId="3" fontId="14" fillId="9" borderId="4" xfId="7" applyNumberFormat="1" applyFont="1" applyFill="1" applyBorder="1" applyAlignment="1">
      <alignment horizontal="center" vertical="center"/>
    </xf>
    <xf numFmtId="0" fontId="58" fillId="4" borderId="0" xfId="7" applyFont="1" applyFill="1" applyBorder="1" applyAlignment="1">
      <alignment horizontal="left" vertical="center" wrapText="1" indent="1"/>
    </xf>
    <xf numFmtId="3" fontId="14" fillId="4" borderId="0" xfId="7" applyNumberFormat="1" applyFont="1" applyFill="1" applyBorder="1" applyAlignment="1">
      <alignment horizontal="center" vertical="center"/>
    </xf>
    <xf numFmtId="0" fontId="6" fillId="7" borderId="0" xfId="7" applyFont="1" applyFill="1" applyAlignment="1">
      <alignment horizontal="left" vertical="center" indent="2"/>
    </xf>
    <xf numFmtId="165" fontId="14" fillId="4" borderId="0" xfId="6" applyNumberFormat="1" applyFont="1" applyFill="1" applyBorder="1" applyAlignment="1">
      <alignment horizontal="left" vertical="top" wrapText="1" indent="1"/>
    </xf>
    <xf numFmtId="165" fontId="14" fillId="4" borderId="0" xfId="7" applyNumberFormat="1" applyFont="1" applyFill="1" applyBorder="1" applyAlignment="1">
      <alignment horizontal="center" vertical="top" wrapText="1"/>
    </xf>
    <xf numFmtId="165" fontId="14" fillId="4" borderId="0" xfId="7" applyNumberFormat="1" applyFont="1" applyFill="1" applyBorder="1"/>
    <xf numFmtId="0" fontId="8" fillId="4" borderId="0" xfId="5" applyFill="1" applyAlignment="1">
      <alignment horizontal="left" vertical="center" indent="1"/>
    </xf>
    <xf numFmtId="165" fontId="14" fillId="4" borderId="0" xfId="6" applyNumberFormat="1" applyFont="1" applyFill="1" applyBorder="1" applyAlignment="1">
      <alignment horizontal="center"/>
    </xf>
    <xf numFmtId="165" fontId="14" fillId="2" borderId="4" xfId="6" applyNumberFormat="1" applyFont="1" applyFill="1" applyBorder="1" applyAlignment="1">
      <alignment horizontal="center" vertical="center"/>
    </xf>
    <xf numFmtId="165" fontId="14" fillId="2" borderId="4" xfId="6" applyNumberFormat="1" applyFont="1" applyFill="1" applyBorder="1" applyAlignment="1">
      <alignment horizontal="center" vertical="center" wrapText="1"/>
    </xf>
    <xf numFmtId="168" fontId="14" fillId="4" borderId="4" xfId="6" applyNumberFormat="1" applyFont="1" applyFill="1" applyBorder="1" applyAlignment="1">
      <alignment horizontal="center" vertical="center"/>
    </xf>
    <xf numFmtId="168" fontId="14" fillId="4" borderId="4" xfId="6" applyNumberFormat="1" applyFont="1" applyFill="1" applyBorder="1" applyAlignment="1">
      <alignment horizontal="center" vertical="center" wrapText="1"/>
    </xf>
    <xf numFmtId="168" fontId="14" fillId="2" borderId="4" xfId="6" applyNumberFormat="1" applyFont="1" applyFill="1" applyBorder="1" applyAlignment="1">
      <alignment horizontal="center" vertical="center"/>
    </xf>
    <xf numFmtId="168" fontId="14" fillId="2" borderId="4" xfId="6" applyNumberFormat="1" applyFont="1" applyFill="1" applyBorder="1" applyAlignment="1">
      <alignment horizontal="center" vertical="center" wrapText="1"/>
    </xf>
    <xf numFmtId="168" fontId="14" fillId="2" borderId="4" xfId="7" applyNumberFormat="1" applyFont="1" applyFill="1" applyBorder="1" applyAlignment="1">
      <alignment horizontal="center" vertical="center" wrapText="1"/>
    </xf>
    <xf numFmtId="168" fontId="14" fillId="4" borderId="4" xfId="7" applyNumberFormat="1" applyFont="1" applyFill="1" applyBorder="1" applyAlignment="1">
      <alignment horizontal="center" vertical="center"/>
    </xf>
    <xf numFmtId="168" fontId="14" fillId="2" borderId="4" xfId="7" applyNumberFormat="1" applyFont="1" applyFill="1" applyBorder="1" applyAlignment="1">
      <alignment horizontal="center" vertical="center"/>
    </xf>
    <xf numFmtId="3" fontId="35" fillId="4" borderId="0" xfId="7" applyNumberFormat="1" applyFont="1" applyFill="1" applyBorder="1" applyAlignment="1">
      <alignment horizontal="left" vertical="top"/>
    </xf>
    <xf numFmtId="3" fontId="14" fillId="4" borderId="4" xfId="7" applyNumberFormat="1" applyFont="1" applyFill="1" applyBorder="1" applyAlignment="1">
      <alignment vertical="center" wrapText="1"/>
    </xf>
    <xf numFmtId="0" fontId="58" fillId="2" borderId="4" xfId="7" applyFont="1" applyFill="1" applyBorder="1" applyAlignment="1">
      <alignment horizontal="center" vertical="center" wrapText="1"/>
    </xf>
    <xf numFmtId="1" fontId="14" fillId="9" borderId="4" xfId="7" applyNumberFormat="1" applyFont="1" applyFill="1" applyBorder="1" applyAlignment="1">
      <alignment horizontal="center" vertical="center" wrapText="1"/>
    </xf>
    <xf numFmtId="3" fontId="14" fillId="4" borderId="4" xfId="7" applyNumberFormat="1" applyFont="1" applyFill="1" applyBorder="1" applyAlignment="1">
      <alignment horizontal="left" vertical="center" indent="1"/>
    </xf>
    <xf numFmtId="0" fontId="48" fillId="4" borderId="0" xfId="13" applyFont="1" applyFill="1" applyBorder="1" applyAlignment="1">
      <alignment vertical="center"/>
    </xf>
    <xf numFmtId="0" fontId="8" fillId="4" borderId="0" xfId="5">
      <alignment horizontal="left" vertical="center"/>
    </xf>
    <xf numFmtId="0" fontId="25" fillId="4" borderId="0" xfId="7" applyFont="1" applyFill="1"/>
    <xf numFmtId="0" fontId="21" fillId="4" borderId="0" xfId="7" applyFont="1" applyFill="1"/>
    <xf numFmtId="0" fontId="8" fillId="4" borderId="0" xfId="5" applyFill="1">
      <alignment horizontal="left" vertical="center"/>
    </xf>
    <xf numFmtId="0" fontId="14" fillId="4" borderId="0" xfId="7" applyFont="1" applyFill="1" applyBorder="1" applyAlignment="1">
      <alignment horizontal="center" vertical="center"/>
    </xf>
    <xf numFmtId="0" fontId="8" fillId="2" borderId="0" xfId="5" applyFill="1" applyAlignment="1">
      <alignment horizontal="left" vertical="center" indent="1"/>
    </xf>
    <xf numFmtId="0" fontId="6" fillId="4" borderId="0" xfId="7" applyFont="1" applyFill="1" applyAlignment="1">
      <alignment horizontal="center" vertical="center"/>
    </xf>
    <xf numFmtId="9" fontId="14" fillId="4" borderId="4" xfId="7" applyNumberFormat="1" applyFont="1" applyFill="1" applyBorder="1" applyAlignment="1">
      <alignment vertical="center" wrapText="1"/>
    </xf>
    <xf numFmtId="9" fontId="14" fillId="4" borderId="4" xfId="7" applyNumberFormat="1" applyFont="1" applyFill="1" applyBorder="1" applyAlignment="1">
      <alignment horizontal="center" vertical="center" wrapText="1"/>
    </xf>
    <xf numFmtId="9" fontId="14" fillId="4" borderId="0" xfId="7" applyNumberFormat="1" applyFont="1" applyFill="1" applyBorder="1" applyAlignment="1">
      <alignment horizontal="center" vertical="top" wrapText="1"/>
    </xf>
    <xf numFmtId="0" fontId="14" fillId="4" borderId="0" xfId="7" applyFont="1" applyFill="1" applyBorder="1" applyAlignment="1">
      <alignment horizontal="left" vertical="top" wrapText="1" indent="1"/>
    </xf>
    <xf numFmtId="166" fontId="14" fillId="4" borderId="4" xfId="7" applyNumberFormat="1" applyFont="1" applyFill="1" applyBorder="1" applyAlignment="1">
      <alignment horizontal="center" vertical="center"/>
    </xf>
    <xf numFmtId="0" fontId="14" fillId="9" borderId="4" xfId="7" applyFont="1" applyFill="1" applyBorder="1" applyAlignment="1">
      <alignment vertical="center"/>
    </xf>
    <xf numFmtId="0" fontId="14" fillId="4" borderId="2" xfId="7" applyFont="1" applyFill="1" applyBorder="1" applyAlignment="1">
      <alignment horizontal="left" vertical="center" wrapText="1" indent="1"/>
    </xf>
    <xf numFmtId="0" fontId="44" fillId="4" borderId="0" xfId="7" applyFont="1" applyFill="1" applyAlignment="1">
      <alignment horizontal="left" vertical="center" indent="3"/>
    </xf>
    <xf numFmtId="2" fontId="14" fillId="4" borderId="4" xfId="7" applyNumberFormat="1" applyFont="1" applyFill="1" applyBorder="1" applyAlignment="1">
      <alignment horizontal="center" vertical="center" wrapText="1"/>
    </xf>
    <xf numFmtId="169" fontId="14" fillId="4" borderId="4" xfId="7" applyNumberFormat="1" applyFont="1" applyFill="1" applyBorder="1" applyAlignment="1">
      <alignment vertical="center" wrapText="1"/>
    </xf>
    <xf numFmtId="4" fontId="14" fillId="4" borderId="4" xfId="7" applyNumberFormat="1" applyFont="1" applyFill="1" applyBorder="1" applyAlignment="1">
      <alignment vertical="center" wrapText="1"/>
    </xf>
    <xf numFmtId="9" fontId="14" fillId="4" borderId="4" xfId="9" applyFont="1" applyFill="1" applyBorder="1" applyAlignment="1">
      <alignment vertical="center" wrapText="1"/>
    </xf>
    <xf numFmtId="169" fontId="14" fillId="4" borderId="4" xfId="7" applyNumberFormat="1" applyFont="1" applyFill="1" applyBorder="1" applyAlignment="1">
      <alignment horizontal="center" vertical="center" wrapText="1"/>
    </xf>
    <xf numFmtId="0" fontId="13" fillId="4" borderId="0" xfId="7" applyFont="1" applyFill="1"/>
    <xf numFmtId="0" fontId="14" fillId="4" borderId="0" xfId="7" applyFont="1" applyFill="1" applyBorder="1" applyAlignment="1">
      <alignment horizontal="center" vertical="top"/>
    </xf>
    <xf numFmtId="0" fontId="14" fillId="4" borderId="0" xfId="7" applyFont="1" applyFill="1" applyBorder="1" applyAlignment="1">
      <alignment horizontal="left" vertical="top" indent="1"/>
    </xf>
    <xf numFmtId="0" fontId="14" fillId="4" borderId="0" xfId="7" applyFont="1" applyFill="1" applyBorder="1" applyAlignment="1">
      <alignment vertical="top"/>
    </xf>
    <xf numFmtId="167" fontId="14" fillId="4" borderId="4" xfId="7" applyNumberFormat="1" applyFont="1" applyFill="1" applyBorder="1" applyAlignment="1">
      <alignment horizontal="center" vertical="center"/>
    </xf>
    <xf numFmtId="1" fontId="14" fillId="4" borderId="0" xfId="7" applyNumberFormat="1" applyFont="1" applyFill="1" applyBorder="1" applyAlignment="1">
      <alignment horizontal="center" vertical="center" wrapText="1"/>
    </xf>
    <xf numFmtId="168" fontId="14" fillId="4" borderId="0" xfId="7" applyNumberFormat="1" applyFont="1" applyFill="1" applyBorder="1" applyAlignment="1">
      <alignment horizontal="center" vertical="center" wrapText="1"/>
    </xf>
    <xf numFmtId="0" fontId="24" fillId="4" borderId="0" xfId="7" applyFont="1" applyFill="1" applyBorder="1" applyAlignment="1">
      <alignment horizontal="center" vertical="top" wrapText="1"/>
    </xf>
    <xf numFmtId="0" fontId="13" fillId="4" borderId="4" xfId="7" applyFont="1" applyFill="1" applyBorder="1" applyAlignment="1">
      <alignment horizontal="center" vertical="center" wrapText="1"/>
    </xf>
    <xf numFmtId="0" fontId="36" fillId="4" borderId="0" xfId="7" applyFont="1" applyFill="1" applyBorder="1" applyAlignment="1">
      <alignment vertical="top" wrapText="1"/>
    </xf>
    <xf numFmtId="0" fontId="36" fillId="4" borderId="0" xfId="7" applyFont="1" applyFill="1" applyBorder="1" applyAlignment="1">
      <alignment horizontal="center" vertical="top" wrapText="1"/>
    </xf>
    <xf numFmtId="0" fontId="13" fillId="9" borderId="4" xfId="7" applyFont="1" applyFill="1" applyBorder="1" applyAlignment="1">
      <alignment horizontal="center" vertical="center" wrapText="1"/>
    </xf>
    <xf numFmtId="0" fontId="44" fillId="4" borderId="0" xfId="7" applyFont="1" applyFill="1" applyBorder="1" applyAlignment="1">
      <alignment horizontal="left" vertical="center" wrapText="1" indent="1"/>
    </xf>
    <xf numFmtId="0" fontId="13" fillId="4" borderId="0" xfId="7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horizontal="left"/>
    </xf>
    <xf numFmtId="4" fontId="14" fillId="4" borderId="4" xfId="7" applyNumberFormat="1" applyFont="1" applyFill="1" applyBorder="1" applyAlignment="1">
      <alignment horizontal="center" vertical="center"/>
    </xf>
    <xf numFmtId="4" fontId="14" fillId="4" borderId="4" xfId="7" applyNumberFormat="1" applyFont="1" applyFill="1" applyBorder="1" applyAlignment="1">
      <alignment horizontal="center" vertical="center" wrapText="1"/>
    </xf>
    <xf numFmtId="4" fontId="13" fillId="4" borderId="4" xfId="7" applyNumberFormat="1" applyFont="1" applyFill="1" applyBorder="1" applyAlignment="1">
      <alignment horizontal="center" vertical="center" wrapText="1"/>
    </xf>
    <xf numFmtId="4" fontId="14" fillId="9" borderId="4" xfId="7" applyNumberFormat="1" applyFont="1" applyFill="1" applyBorder="1" applyAlignment="1">
      <alignment horizontal="center" vertical="center" wrapText="1"/>
    </xf>
    <xf numFmtId="4" fontId="13" fillId="9" borderId="4" xfId="7" applyNumberFormat="1" applyFont="1" applyFill="1" applyBorder="1" applyAlignment="1">
      <alignment horizontal="center" vertical="center" wrapText="1"/>
    </xf>
    <xf numFmtId="0" fontId="61" fillId="4" borderId="0" xfId="13" applyFont="1" applyFill="1" applyBorder="1" applyAlignment="1">
      <alignment vertical="center" wrapText="1"/>
    </xf>
    <xf numFmtId="0" fontId="14" fillId="4" borderId="0" xfId="7" applyFont="1" applyFill="1" applyAlignment="1"/>
    <xf numFmtId="0" fontId="14" fillId="2" borderId="0" xfId="7" applyFont="1" applyFill="1"/>
    <xf numFmtId="0" fontId="14" fillId="4" borderId="0" xfId="7" applyFont="1" applyFill="1" applyBorder="1" applyAlignment="1"/>
    <xf numFmtId="3" fontId="14" fillId="8" borderId="4" xfId="7" applyNumberFormat="1" applyFont="1" applyFill="1" applyBorder="1" applyAlignment="1">
      <alignment horizontal="center" vertical="center"/>
    </xf>
    <xf numFmtId="0" fontId="56" fillId="4" borderId="0" xfId="7" applyFont="1" applyFill="1" applyAlignment="1">
      <alignment horizontal="left" vertical="center" indent="1"/>
    </xf>
    <xf numFmtId="0" fontId="61" fillId="4" borderId="0" xfId="13" applyFont="1" applyFill="1" applyBorder="1" applyAlignment="1">
      <alignment horizontal="right" vertical="center" wrapText="1"/>
    </xf>
    <xf numFmtId="0" fontId="25" fillId="4" borderId="0" xfId="7" applyFont="1" applyFill="1" applyBorder="1" applyAlignment="1">
      <alignment horizontal="center"/>
    </xf>
    <xf numFmtId="0" fontId="56" fillId="10" borderId="2" xfId="7" applyFont="1" applyFill="1" applyBorder="1" applyAlignment="1">
      <alignment horizontal="left" vertical="center" indent="1"/>
    </xf>
    <xf numFmtId="0" fontId="56" fillId="10" borderId="0" xfId="7" applyFont="1" applyFill="1" applyBorder="1" applyAlignment="1">
      <alignment horizontal="left" vertical="center" indent="1"/>
    </xf>
    <xf numFmtId="0" fontId="13" fillId="4" borderId="0" xfId="7" applyFont="1" applyFill="1" applyBorder="1"/>
    <xf numFmtId="3" fontId="14" fillId="4" borderId="0" xfId="7" applyNumberFormat="1" applyFont="1" applyFill="1"/>
    <xf numFmtId="49" fontId="13" fillId="4" borderId="0" xfId="7" applyNumberFormat="1" applyFont="1" applyFill="1" applyBorder="1" applyAlignment="1">
      <alignment horizontal="left" vertical="top" wrapText="1"/>
    </xf>
    <xf numFmtId="3" fontId="14" fillId="4" borderId="4" xfId="6" applyNumberFormat="1" applyFont="1" applyFill="1" applyBorder="1" applyAlignment="1">
      <alignment horizontal="center" vertical="center"/>
    </xf>
    <xf numFmtId="3" fontId="14" fillId="4" borderId="0" xfId="6" applyNumberFormat="1" applyFont="1" applyFill="1" applyBorder="1" applyAlignment="1">
      <alignment horizontal="center"/>
    </xf>
    <xf numFmtId="3" fontId="13" fillId="4" borderId="0" xfId="7" applyNumberFormat="1" applyFont="1" applyFill="1"/>
    <xf numFmtId="3" fontId="6" fillId="4" borderId="0" xfId="7" applyNumberFormat="1" applyFont="1" applyFill="1" applyAlignment="1">
      <alignment horizontal="right" vertical="center"/>
    </xf>
    <xf numFmtId="0" fontId="44" fillId="4" borderId="4" xfId="7" applyFont="1" applyFill="1" applyBorder="1" applyAlignment="1" applyProtection="1">
      <alignment horizontal="left" vertical="center" wrapText="1" indent="1"/>
      <protection locked="0"/>
    </xf>
    <xf numFmtId="0" fontId="14" fillId="4" borderId="0" xfId="7" applyFont="1" applyFill="1" applyBorder="1" applyAlignment="1">
      <alignment horizontal="left" vertical="top" wrapText="1"/>
    </xf>
    <xf numFmtId="3" fontId="25" fillId="4" borderId="0" xfId="7" applyNumberFormat="1" applyFont="1" applyFill="1" applyBorder="1"/>
    <xf numFmtId="0" fontId="44" fillId="4" borderId="0" xfId="7" applyFont="1" applyFill="1" applyAlignment="1">
      <alignment horizontal="left" vertical="center" indent="2"/>
    </xf>
    <xf numFmtId="0" fontId="62" fillId="4" borderId="0" xfId="14" applyFont="1" applyFill="1" applyAlignment="1">
      <alignment horizontal="center" vertical="top"/>
    </xf>
    <xf numFmtId="0" fontId="62" fillId="4" borderId="0" xfId="14" applyFont="1" applyFill="1"/>
    <xf numFmtId="0" fontId="62" fillId="4" borderId="0" xfId="14" applyFont="1" applyFill="1" applyAlignment="1">
      <alignment horizontal="center" vertical="center"/>
    </xf>
    <xf numFmtId="0" fontId="44" fillId="4" borderId="0" xfId="10">
      <alignment horizontal="left" vertical="center" indent="2"/>
    </xf>
    <xf numFmtId="0" fontId="14" fillId="8" borderId="4" xfId="7" applyFont="1" applyFill="1" applyBorder="1" applyAlignment="1">
      <alignment horizontal="center" vertical="center"/>
    </xf>
    <xf numFmtId="0" fontId="14" fillId="8" borderId="9" xfId="7" applyFont="1" applyFill="1" applyBorder="1" applyAlignment="1">
      <alignment horizontal="center" vertical="center"/>
    </xf>
    <xf numFmtId="0" fontId="14" fillId="8" borderId="4" xfId="7" applyFont="1" applyFill="1" applyBorder="1" applyAlignment="1">
      <alignment horizontal="center" vertical="center" wrapText="1"/>
    </xf>
    <xf numFmtId="0" fontId="14" fillId="9" borderId="4" xfId="7" applyFont="1" applyFill="1" applyBorder="1" applyAlignment="1">
      <alignment horizontal="center" vertical="center" wrapText="1"/>
    </xf>
    <xf numFmtId="3" fontId="14" fillId="4" borderId="4" xfId="7" applyNumberFormat="1" applyFont="1" applyFill="1" applyBorder="1" applyAlignment="1">
      <alignment horizontal="center" vertical="center"/>
    </xf>
    <xf numFmtId="0" fontId="14" fillId="4" borderId="4" xfId="7" applyFont="1" applyFill="1" applyBorder="1" applyAlignment="1">
      <alignment horizontal="center" vertical="center"/>
    </xf>
    <xf numFmtId="0" fontId="14" fillId="4" borderId="4" xfId="7" applyFont="1" applyFill="1" applyBorder="1" applyAlignment="1">
      <alignment horizontal="left" vertical="center" indent="1"/>
    </xf>
    <xf numFmtId="0" fontId="63" fillId="4" borderId="0" xfId="10" applyFont="1" applyAlignment="1">
      <alignment horizontal="left" vertical="center" indent="10"/>
    </xf>
    <xf numFmtId="0" fontId="63" fillId="4" borderId="0" xfId="10" applyFont="1">
      <alignment horizontal="left" vertical="center" indent="2"/>
    </xf>
    <xf numFmtId="0" fontId="38" fillId="4" borderId="0" xfId="2" applyFont="1" applyFill="1" applyAlignment="1" applyProtection="1">
      <alignment horizontal="left" vertical="center" indent="2"/>
    </xf>
    <xf numFmtId="0" fontId="64" fillId="4" borderId="0" xfId="2" applyFont="1" applyFill="1" applyAlignment="1" applyProtection="1">
      <alignment horizontal="left" vertical="center" indent="2"/>
    </xf>
    <xf numFmtId="0" fontId="38" fillId="4" borderId="0" xfId="2" applyFont="1" applyFill="1" applyAlignment="1" applyProtection="1">
      <alignment horizontal="left" vertical="center" indent="5"/>
    </xf>
    <xf numFmtId="0" fontId="38" fillId="4" borderId="0" xfId="2" applyFont="1" applyFill="1" applyAlignment="1" applyProtection="1">
      <alignment horizontal="left" vertical="center" indent="1"/>
    </xf>
    <xf numFmtId="0" fontId="49" fillId="2" borderId="0" xfId="12" applyFont="1" applyFill="1" applyBorder="1" applyAlignment="1">
      <alignment vertical="center"/>
    </xf>
    <xf numFmtId="49" fontId="44" fillId="2" borderId="4" xfId="7" applyNumberFormat="1" applyFont="1" applyFill="1" applyBorder="1" applyAlignment="1" applyProtection="1">
      <alignment horizontal="left" vertical="center" indent="1"/>
    </xf>
    <xf numFmtId="0" fontId="14" fillId="2" borderId="4" xfId="7" applyNumberFormat="1" applyFont="1" applyFill="1" applyBorder="1" applyAlignment="1">
      <alignment vertical="center"/>
    </xf>
    <xf numFmtId="3" fontId="14" fillId="2" borderId="4" xfId="7" applyNumberFormat="1" applyFont="1" applyFill="1" applyBorder="1" applyAlignment="1">
      <alignment vertical="center"/>
    </xf>
    <xf numFmtId="1" fontId="14" fillId="9" borderId="4" xfId="7" applyNumberFormat="1" applyFont="1" applyFill="1" applyBorder="1" applyAlignment="1">
      <alignment vertical="center"/>
    </xf>
    <xf numFmtId="0" fontId="44" fillId="4" borderId="0" xfId="7" applyFont="1" applyFill="1" applyBorder="1" applyAlignment="1">
      <alignment horizontal="left" vertical="center" indent="1"/>
    </xf>
    <xf numFmtId="1" fontId="14" fillId="4" borderId="0" xfId="7" applyNumberFormat="1" applyFont="1" applyFill="1" applyBorder="1" applyAlignment="1">
      <alignment vertical="center"/>
    </xf>
    <xf numFmtId="165" fontId="14" fillId="4" borderId="0" xfId="6" applyNumberFormat="1" applyFont="1" applyFill="1" applyBorder="1" applyAlignment="1">
      <alignment vertical="center"/>
    </xf>
    <xf numFmtId="0" fontId="44" fillId="9" borderId="4" xfId="7" applyFont="1" applyFill="1" applyBorder="1" applyAlignment="1">
      <alignment horizontal="left" vertical="center" indent="1"/>
    </xf>
    <xf numFmtId="165" fontId="14" fillId="9" borderId="4" xfId="6" applyNumberFormat="1" applyFont="1" applyFill="1" applyBorder="1" applyAlignment="1">
      <alignment vertical="center"/>
    </xf>
    <xf numFmtId="165" fontId="14" fillId="9" borderId="4" xfId="6" applyNumberFormat="1" applyFont="1" applyFill="1" applyBorder="1" applyAlignment="1">
      <alignment horizontal="center" vertical="center" wrapText="1"/>
    </xf>
    <xf numFmtId="0" fontId="63" fillId="4" borderId="0" xfId="10" applyFont="1" applyAlignment="1">
      <alignment horizontal="left" vertical="center" indent="2"/>
    </xf>
    <xf numFmtId="0" fontId="44" fillId="2" borderId="4" xfId="7" applyFont="1" applyFill="1" applyBorder="1" applyAlignment="1">
      <alignment horizontal="left" vertical="center" wrapText="1" indent="1"/>
    </xf>
    <xf numFmtId="0" fontId="14" fillId="2" borderId="4" xfId="7" applyFont="1" applyFill="1" applyBorder="1" applyAlignment="1">
      <alignment horizontal="left" vertical="center" indent="1"/>
    </xf>
    <xf numFmtId="3" fontId="14" fillId="2" borderId="4" xfId="7" applyNumberFormat="1" applyFont="1" applyFill="1" applyBorder="1" applyAlignment="1">
      <alignment horizontal="left" vertical="center" indent="1"/>
    </xf>
    <xf numFmtId="0" fontId="44" fillId="9" borderId="9" xfId="7" applyFont="1" applyFill="1" applyBorder="1" applyAlignment="1">
      <alignment horizontal="left" vertical="center" wrapText="1" indent="1"/>
    </xf>
    <xf numFmtId="0" fontId="44" fillId="4" borderId="10" xfId="7" applyFont="1" applyFill="1" applyBorder="1" applyAlignment="1">
      <alignment horizontal="left" vertical="center" wrapText="1" indent="3"/>
    </xf>
    <xf numFmtId="0" fontId="44" fillId="4" borderId="11" xfId="7" applyFont="1" applyFill="1" applyBorder="1" applyAlignment="1">
      <alignment horizontal="left" vertical="center" wrapText="1" indent="1"/>
    </xf>
    <xf numFmtId="0" fontId="38" fillId="4" borderId="0" xfId="2" applyFont="1" applyFill="1" applyAlignment="1" applyProtection="1">
      <alignment horizontal="left" vertical="center" indent="4"/>
    </xf>
    <xf numFmtId="0" fontId="58" fillId="4" borderId="4" xfId="7" applyFont="1" applyFill="1" applyBorder="1" applyAlignment="1">
      <alignment horizontal="left" vertical="center" wrapText="1" indent="1"/>
    </xf>
    <xf numFmtId="0" fontId="57" fillId="8" borderId="4" xfId="7" applyFont="1" applyFill="1" applyBorder="1" applyAlignment="1">
      <alignment horizontal="center" vertical="center"/>
    </xf>
    <xf numFmtId="3" fontId="14" fillId="4" borderId="9" xfId="7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2" xfId="0" applyFont="1" applyBorder="1"/>
    <xf numFmtId="3" fontId="14" fillId="4" borderId="9" xfId="7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0" fontId="14" fillId="2" borderId="9" xfId="7" applyFont="1" applyFill="1" applyBorder="1" applyAlignment="1">
      <alignment horizontal="center" vertical="center"/>
    </xf>
    <xf numFmtId="3" fontId="14" fillId="2" borderId="9" xfId="7" applyNumberFormat="1" applyFont="1" applyFill="1" applyBorder="1" applyAlignment="1">
      <alignment horizontal="center" vertical="center"/>
    </xf>
    <xf numFmtId="4" fontId="14" fillId="9" borderId="4" xfId="7" applyNumberFormat="1" applyFont="1" applyFill="1" applyBorder="1" applyAlignment="1">
      <alignment horizontal="center" vertical="center"/>
    </xf>
    <xf numFmtId="0" fontId="61" fillId="4" borderId="0" xfId="12" applyFont="1" applyFill="1" applyBorder="1" applyAlignment="1">
      <alignment horizontal="right" vertical="center" wrapText="1"/>
    </xf>
    <xf numFmtId="0" fontId="65" fillId="4" borderId="0" xfId="7" applyFont="1" applyFill="1" applyBorder="1" applyAlignment="1">
      <alignment horizontal="center" vertical="center"/>
    </xf>
    <xf numFmtId="0" fontId="49" fillId="2" borderId="0" xfId="12" applyFont="1" applyFill="1" applyBorder="1" applyAlignment="1">
      <alignment horizontal="center" vertical="center" wrapText="1"/>
    </xf>
    <xf numFmtId="0" fontId="8" fillId="4" borderId="0" xfId="5" applyFill="1" applyAlignment="1">
      <alignment horizontal="left" vertical="center" indent="1"/>
    </xf>
    <xf numFmtId="0" fontId="42" fillId="3" borderId="0" xfId="3" applyFill="1" applyAlignment="1" applyProtection="1">
      <alignment horizontal="left" vertical="center" indent="1"/>
    </xf>
    <xf numFmtId="0" fontId="45" fillId="4" borderId="0" xfId="11" applyFill="1" applyAlignment="1">
      <alignment horizontal="left" vertical="center" indent="1"/>
    </xf>
    <xf numFmtId="0" fontId="45" fillId="5" borderId="0" xfId="11" applyAlignment="1">
      <alignment horizontal="left" vertical="center" indent="1"/>
    </xf>
    <xf numFmtId="0" fontId="8" fillId="4" borderId="0" xfId="7" applyFont="1" applyFill="1" applyAlignment="1">
      <alignment horizontal="left" vertical="center" indent="1"/>
    </xf>
    <xf numFmtId="0" fontId="8" fillId="4" borderId="0" xfId="5" applyFill="1" applyAlignment="1">
      <alignment horizontal="left" vertical="center" wrapText="1" indent="1"/>
    </xf>
    <xf numFmtId="0" fontId="66" fillId="7" borderId="0" xfId="7" applyFont="1" applyFill="1" applyAlignment="1">
      <alignment horizontal="left" vertical="center" indent="1"/>
    </xf>
    <xf numFmtId="0" fontId="8" fillId="4" borderId="0" xfId="7" applyFont="1" applyFill="1" applyBorder="1" applyAlignment="1">
      <alignment horizontal="left" vertical="center" indent="1"/>
    </xf>
    <xf numFmtId="0" fontId="51" fillId="4" borderId="0" xfId="7" applyFont="1" applyFill="1" applyBorder="1" applyAlignment="1">
      <alignment horizontal="left" vertical="center" indent="1"/>
    </xf>
    <xf numFmtId="0" fontId="51" fillId="4" borderId="0" xfId="7" applyFont="1" applyFill="1" applyAlignment="1">
      <alignment horizontal="left" vertical="center" indent="1"/>
    </xf>
    <xf numFmtId="0" fontId="51" fillId="3" borderId="0" xfId="7" applyFont="1" applyFill="1" applyAlignment="1">
      <alignment horizontal="left" indent="1"/>
    </xf>
    <xf numFmtId="0" fontId="62" fillId="4" borderId="0" xfId="14" applyFont="1" applyFill="1" applyAlignment="1">
      <alignment horizontal="center" vertical="center"/>
    </xf>
    <xf numFmtId="0" fontId="42" fillId="3" borderId="0" xfId="4" applyFont="1">
      <alignment horizontal="left" vertical="center" indent="1"/>
    </xf>
    <xf numFmtId="0" fontId="59" fillId="3" borderId="0" xfId="4" applyFont="1">
      <alignment horizontal="left" vertical="center" indent="1"/>
    </xf>
    <xf numFmtId="0" fontId="51" fillId="4" borderId="0" xfId="7" applyFont="1" applyFill="1" applyAlignment="1">
      <alignment horizontal="left" indent="1"/>
    </xf>
    <xf numFmtId="0" fontId="61" fillId="4" borderId="0" xfId="12" applyFont="1" applyFill="1" applyBorder="1" applyAlignment="1">
      <alignment horizontal="right" vertical="center" wrapText="1" indent="1"/>
    </xf>
    <xf numFmtId="0" fontId="56" fillId="10" borderId="0" xfId="7" applyFont="1" applyFill="1" applyBorder="1" applyAlignment="1">
      <alignment horizontal="left" vertical="center" indent="1"/>
    </xf>
    <xf numFmtId="0" fontId="55" fillId="11" borderId="0" xfId="3" applyFont="1" applyFill="1" applyAlignment="1" applyProtection="1">
      <alignment horizontal="center" vertical="center"/>
    </xf>
    <xf numFmtId="0" fontId="47" fillId="4" borderId="0" xfId="12" applyFont="1" applyFill="1" applyAlignment="1">
      <alignment horizontal="center" vertical="center" wrapText="1"/>
    </xf>
    <xf numFmtId="0" fontId="6" fillId="4" borderId="0" xfId="7" applyFont="1" applyFill="1" applyBorder="1" applyAlignment="1">
      <alignment horizontal="right" vertical="center"/>
    </xf>
    <xf numFmtId="0" fontId="14" fillId="8" borderId="10" xfId="7" applyFont="1" applyFill="1" applyBorder="1" applyAlignment="1">
      <alignment horizontal="center" vertical="center"/>
    </xf>
    <xf numFmtId="0" fontId="14" fillId="8" borderId="11" xfId="7" applyFont="1" applyFill="1" applyBorder="1" applyAlignment="1">
      <alignment horizontal="center" vertical="center"/>
    </xf>
    <xf numFmtId="0" fontId="14" fillId="8" borderId="4" xfId="7" applyFont="1" applyFill="1" applyBorder="1" applyAlignment="1">
      <alignment horizontal="center" vertical="center"/>
    </xf>
    <xf numFmtId="0" fontId="62" fillId="2" borderId="0" xfId="14" applyFont="1" applyFill="1" applyAlignment="1">
      <alignment horizontal="left" indent="2"/>
    </xf>
    <xf numFmtId="0" fontId="14" fillId="2" borderId="5" xfId="7" applyFont="1" applyFill="1" applyBorder="1" applyAlignment="1">
      <alignment horizontal="left" vertical="center" wrapText="1" indent="2"/>
    </xf>
    <xf numFmtId="0" fontId="14" fillId="2" borderId="6" xfId="7" applyFont="1" applyFill="1" applyBorder="1" applyAlignment="1">
      <alignment horizontal="left" vertical="center" wrapText="1" indent="2"/>
    </xf>
    <xf numFmtId="0" fontId="54" fillId="4" borderId="0" xfId="7" applyFont="1" applyFill="1" applyAlignment="1">
      <alignment horizontal="left" vertical="center" indent="1"/>
    </xf>
    <xf numFmtId="0" fontId="8" fillId="2" borderId="0" xfId="5" applyFill="1" applyAlignment="1">
      <alignment horizontal="left" vertical="center" indent="1"/>
    </xf>
    <xf numFmtId="0" fontId="45" fillId="11" borderId="0" xfId="3" applyFont="1" applyFill="1" applyAlignment="1" applyProtection="1">
      <alignment horizontal="center" vertical="center"/>
    </xf>
    <xf numFmtId="0" fontId="6" fillId="4" borderId="0" xfId="7" applyFont="1" applyFill="1" applyBorder="1" applyAlignment="1">
      <alignment horizontal="left" vertical="center" indent="1"/>
    </xf>
    <xf numFmtId="0" fontId="44" fillId="4" borderId="0" xfId="10">
      <alignment horizontal="left" vertical="center" indent="2"/>
    </xf>
    <xf numFmtId="0" fontId="63" fillId="4" borderId="0" xfId="10" applyFont="1" applyAlignment="1">
      <alignment horizontal="left" vertical="center" indent="6"/>
    </xf>
    <xf numFmtId="0" fontId="44" fillId="4" borderId="0" xfId="10" applyAlignment="1">
      <alignment horizontal="left" vertical="center" indent="6"/>
    </xf>
    <xf numFmtId="0" fontId="13" fillId="9" borderId="7" xfId="7" applyFont="1" applyFill="1" applyBorder="1" applyAlignment="1">
      <alignment horizontal="left" vertical="center" indent="1"/>
    </xf>
    <xf numFmtId="0" fontId="56" fillId="10" borderId="0" xfId="7" applyFont="1" applyFill="1" applyAlignment="1">
      <alignment horizontal="left" vertical="center" indent="1"/>
    </xf>
    <xf numFmtId="0" fontId="56" fillId="10" borderId="0" xfId="7" applyFont="1" applyFill="1" applyBorder="1" applyAlignment="1">
      <alignment horizontal="left" vertical="center" wrapText="1" indent="1"/>
    </xf>
    <xf numFmtId="0" fontId="14" fillId="4" borderId="0" xfId="7" applyFont="1" applyFill="1" applyAlignment="1">
      <alignment horizontal="center" vertical="center" wrapText="1"/>
    </xf>
    <xf numFmtId="0" fontId="14" fillId="8" borderId="13" xfId="7" applyFont="1" applyFill="1" applyBorder="1" applyAlignment="1">
      <alignment horizontal="center" vertical="center"/>
    </xf>
    <xf numFmtId="0" fontId="14" fillId="8" borderId="9" xfId="7" applyFont="1" applyFill="1" applyBorder="1" applyAlignment="1">
      <alignment horizontal="center" vertical="center"/>
    </xf>
    <xf numFmtId="0" fontId="63" fillId="4" borderId="0" xfId="10" applyFont="1" applyAlignment="1">
      <alignment horizontal="left" vertical="center" indent="2"/>
    </xf>
    <xf numFmtId="0" fontId="44" fillId="4" borderId="0" xfId="10" applyAlignment="1">
      <alignment horizontal="left" vertical="center" indent="2"/>
    </xf>
    <xf numFmtId="0" fontId="63" fillId="4" borderId="0" xfId="10" applyFont="1" applyAlignment="1">
      <alignment horizontal="left" vertical="center" indent="7"/>
    </xf>
    <xf numFmtId="0" fontId="6" fillId="9" borderId="0" xfId="7" applyFont="1" applyFill="1" applyAlignment="1">
      <alignment horizontal="left" vertical="center" indent="1"/>
    </xf>
    <xf numFmtId="0" fontId="13" fillId="4" borderId="0" xfId="7" applyFont="1" applyFill="1" applyBorder="1" applyAlignment="1">
      <alignment horizontal="left" vertical="center" indent="1"/>
    </xf>
    <xf numFmtId="0" fontId="59" fillId="2" borderId="0" xfId="5" applyFont="1" applyFill="1" applyAlignment="1">
      <alignment horizontal="left" vertical="center" indent="1"/>
    </xf>
    <xf numFmtId="0" fontId="13" fillId="4" borderId="7" xfId="7" applyFont="1" applyFill="1" applyBorder="1" applyAlignment="1">
      <alignment horizontal="left" vertical="center" indent="1"/>
    </xf>
    <xf numFmtId="0" fontId="14" fillId="4" borderId="0" xfId="7" applyFont="1" applyFill="1" applyBorder="1" applyAlignment="1">
      <alignment horizontal="center" vertical="top" wrapText="1"/>
    </xf>
    <xf numFmtId="0" fontId="13" fillId="4" borderId="7" xfId="7" applyFont="1" applyFill="1" applyBorder="1" applyAlignment="1">
      <alignment horizontal="center" vertical="center"/>
    </xf>
    <xf numFmtId="0" fontId="14" fillId="8" borderId="4" xfId="7" applyFont="1" applyFill="1" applyBorder="1" applyAlignment="1">
      <alignment horizontal="center" vertical="center" wrapText="1"/>
    </xf>
    <xf numFmtId="0" fontId="67" fillId="12" borderId="0" xfId="7" applyFont="1" applyFill="1" applyAlignment="1">
      <alignment horizontal="left" vertical="center" wrapText="1" indent="1"/>
    </xf>
    <xf numFmtId="0" fontId="67" fillId="12" borderId="0" xfId="7" applyFont="1" applyFill="1" applyAlignment="1">
      <alignment horizontal="left" vertical="center" indent="1"/>
    </xf>
    <xf numFmtId="0" fontId="58" fillId="8" borderId="10" xfId="7" applyFont="1" applyFill="1" applyBorder="1" applyAlignment="1">
      <alignment horizontal="center" vertical="center" wrapText="1"/>
    </xf>
    <xf numFmtId="0" fontId="58" fillId="8" borderId="11" xfId="7" applyFont="1" applyFill="1" applyBorder="1" applyAlignment="1">
      <alignment horizontal="center" vertical="center" wrapText="1"/>
    </xf>
    <xf numFmtId="0" fontId="6" fillId="13" borderId="0" xfId="7" applyFont="1" applyFill="1" applyAlignment="1">
      <alignment horizontal="left" vertical="center" indent="1"/>
    </xf>
    <xf numFmtId="0" fontId="14" fillId="4" borderId="0" xfId="7" applyFont="1" applyFill="1" applyBorder="1" applyAlignment="1">
      <alignment horizontal="left" vertical="center" wrapText="1" indent="2"/>
    </xf>
    <xf numFmtId="0" fontId="14" fillId="7" borderId="0" xfId="7" applyFont="1" applyFill="1" applyBorder="1" applyAlignment="1">
      <alignment horizontal="center" vertical="center" wrapText="1"/>
    </xf>
    <xf numFmtId="0" fontId="38" fillId="4" borderId="0" xfId="2" applyFont="1" applyFill="1" applyAlignment="1" applyProtection="1">
      <alignment horizontal="left" vertical="center" indent="10"/>
    </xf>
    <xf numFmtId="0" fontId="61" fillId="4" borderId="0" xfId="13" applyFont="1" applyFill="1" applyBorder="1" applyAlignment="1">
      <alignment horizontal="right" vertical="center" wrapText="1"/>
    </xf>
    <xf numFmtId="0" fontId="14" fillId="8" borderId="10" xfId="7" applyFont="1" applyFill="1" applyBorder="1" applyAlignment="1">
      <alignment horizontal="center" vertical="center" wrapText="1"/>
    </xf>
    <xf numFmtId="0" fontId="14" fillId="8" borderId="11" xfId="7" applyFont="1" applyFill="1" applyBorder="1" applyAlignment="1">
      <alignment horizontal="center" vertical="center" wrapText="1"/>
    </xf>
    <xf numFmtId="0" fontId="56" fillId="14" borderId="0" xfId="7" applyFont="1" applyFill="1" applyBorder="1" applyAlignment="1">
      <alignment horizontal="left" vertical="center" wrapText="1" indent="1"/>
    </xf>
    <xf numFmtId="0" fontId="57" fillId="8" borderId="4" xfId="7" applyFont="1" applyFill="1" applyBorder="1" applyAlignment="1">
      <alignment horizontal="center" vertical="center"/>
    </xf>
    <xf numFmtId="0" fontId="38" fillId="4" borderId="0" xfId="2" applyFont="1" applyFill="1" applyAlignment="1" applyProtection="1">
      <alignment horizontal="left" vertical="center" indent="2"/>
    </xf>
    <xf numFmtId="0" fontId="3" fillId="0" borderId="0" xfId="0" applyFont="1" applyBorder="1" applyAlignment="1">
      <alignment horizontal="left"/>
    </xf>
    <xf numFmtId="0" fontId="57" fillId="8" borderId="4" xfId="7" applyFont="1" applyFill="1" applyBorder="1" applyAlignment="1">
      <alignment horizontal="center" vertical="center" wrapText="1"/>
    </xf>
    <xf numFmtId="0" fontId="56" fillId="10" borderId="0" xfId="7" applyFont="1" applyFill="1" applyAlignment="1">
      <alignment horizontal="left" vertical="center" wrapText="1" indent="1"/>
    </xf>
    <xf numFmtId="0" fontId="57" fillId="8" borderId="10" xfId="7" applyFont="1" applyFill="1" applyBorder="1" applyAlignment="1">
      <alignment horizontal="center" vertical="center" wrapText="1"/>
    </xf>
    <xf numFmtId="0" fontId="57" fillId="8" borderId="14" xfId="7" applyFont="1" applyFill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left" vertical="center" indent="1"/>
    </xf>
    <xf numFmtId="0" fontId="44" fillId="8" borderId="4" xfId="7" applyFont="1" applyFill="1" applyBorder="1" applyAlignment="1">
      <alignment horizontal="center" vertical="center" wrapText="1"/>
    </xf>
    <xf numFmtId="0" fontId="14" fillId="4" borderId="4" xfId="7" applyFont="1" applyFill="1" applyBorder="1" applyAlignment="1">
      <alignment horizontal="left" vertical="center" indent="1"/>
    </xf>
    <xf numFmtId="0" fontId="6" fillId="4" borderId="0" xfId="7" applyFont="1" applyFill="1" applyAlignment="1">
      <alignment horizontal="left" vertical="center" indent="1"/>
    </xf>
    <xf numFmtId="0" fontId="44" fillId="8" borderId="4" xfId="7" applyFont="1" applyFill="1" applyBorder="1" applyAlignment="1">
      <alignment horizontal="center" vertical="center"/>
    </xf>
  </cellXfs>
  <cellStyles count="15">
    <cellStyle name="BordeTabla" xfId="1"/>
    <cellStyle name="Hipervínculo" xfId="2" builtinId="8"/>
    <cellStyle name="Hipervínculo 2" xfId="3"/>
    <cellStyle name="Indice_Item" xfId="4"/>
    <cellStyle name="Item" xfId="5"/>
    <cellStyle name="Millares 2" xfId="6"/>
    <cellStyle name="Normal" xfId="0" builtinId="0"/>
    <cellStyle name="Normal 2" xfId="7"/>
    <cellStyle name="Porcentaje 2" xfId="8"/>
    <cellStyle name="Porcentual" xfId="9" builtinId="5"/>
    <cellStyle name="Prev" xfId="10"/>
    <cellStyle name="Seccion" xfId="11"/>
    <cellStyle name="Titulo CAF" xfId="12"/>
    <cellStyle name="Titulo CAF 2" xfId="13"/>
    <cellStyle name="Titulo_Internas" xfId="1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241300</xdr:rowOff>
    </xdr:from>
    <xdr:to>
      <xdr:col>3</xdr:col>
      <xdr:colOff>533400</xdr:colOff>
      <xdr:row>1</xdr:row>
      <xdr:rowOff>685800</xdr:rowOff>
    </xdr:to>
    <xdr:pic>
      <xdr:nvPicPr>
        <xdr:cNvPr id="1061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413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2050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11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413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51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617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719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8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26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3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924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129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1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64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6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8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9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0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1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5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4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2.83203125" style="2" customWidth="1"/>
    <col min="3" max="5" width="12.83203125" style="2"/>
    <col min="6" max="6" width="12.8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1"/>
      <c r="C2" s="1"/>
      <c r="D2" s="1"/>
      <c r="E2" s="1"/>
      <c r="F2" s="1"/>
      <c r="G2" s="290" t="s">
        <v>582</v>
      </c>
      <c r="H2" s="290"/>
      <c r="I2" s="290"/>
    </row>
    <row r="3" spans="2:13" ht="30.75" customHeight="1">
      <c r="B3" s="1"/>
      <c r="C3" s="1"/>
      <c r="D3" s="1"/>
      <c r="E3" s="1"/>
      <c r="J3" s="3"/>
      <c r="K3" s="3"/>
      <c r="L3" s="3"/>
      <c r="M3" s="3"/>
    </row>
    <row r="4" spans="2:13" ht="30.75" customHeight="1">
      <c r="B4" s="4"/>
      <c r="C4" s="5"/>
      <c r="D4" s="5"/>
      <c r="E4" s="5"/>
      <c r="F4" s="5"/>
      <c r="G4" s="5"/>
      <c r="H4" s="5"/>
      <c r="I4" s="6"/>
      <c r="J4" s="3"/>
      <c r="K4" s="3"/>
      <c r="L4" s="3"/>
      <c r="M4" s="3"/>
    </row>
    <row r="5" spans="2:13" ht="30.75" customHeight="1">
      <c r="B5" s="4"/>
      <c r="C5" s="5"/>
      <c r="D5" s="5"/>
      <c r="E5" s="5"/>
      <c r="F5" s="5"/>
      <c r="G5" s="5"/>
      <c r="H5" s="5"/>
      <c r="I5" s="6"/>
    </row>
    <row r="6" spans="2:13" ht="30.75" customHeight="1">
      <c r="B6" s="4"/>
      <c r="C6" s="6"/>
      <c r="D6" s="6"/>
      <c r="E6" s="6"/>
      <c r="F6" s="6"/>
      <c r="G6" s="6"/>
      <c r="H6" s="6"/>
      <c r="I6" s="6"/>
    </row>
    <row r="7" spans="2:13" ht="30.75" customHeight="1">
      <c r="B7" s="5"/>
      <c r="C7" s="5"/>
      <c r="D7" s="5"/>
      <c r="E7" s="5"/>
      <c r="F7" s="5"/>
      <c r="G7" s="5"/>
      <c r="H7" s="5"/>
      <c r="I7" s="5"/>
    </row>
    <row r="8" spans="2:13" ht="56.25" customHeight="1">
      <c r="B8" s="5"/>
      <c r="C8" s="292" t="s">
        <v>348</v>
      </c>
      <c r="D8" s="292"/>
      <c r="E8" s="292"/>
      <c r="F8" s="292"/>
      <c r="G8" s="292"/>
      <c r="H8" s="292"/>
      <c r="I8" s="260"/>
    </row>
    <row r="9" spans="2:13" ht="30.75" customHeight="1">
      <c r="B9" s="4"/>
      <c r="C9" s="4"/>
      <c r="D9" s="4"/>
      <c r="E9" s="4"/>
      <c r="F9" s="4"/>
      <c r="G9" s="4"/>
      <c r="H9" s="4"/>
      <c r="I9" s="4"/>
    </row>
    <row r="10" spans="2:13" ht="30.75" customHeight="1">
      <c r="B10" s="4"/>
      <c r="C10" s="5"/>
      <c r="D10" s="5"/>
      <c r="E10" s="5"/>
      <c r="F10" s="5"/>
      <c r="G10" s="5"/>
      <c r="H10" s="5"/>
      <c r="I10" s="7"/>
    </row>
    <row r="11" spans="2:13" ht="30.75" customHeight="1">
      <c r="B11" s="4"/>
      <c r="C11" s="5"/>
      <c r="D11" s="5"/>
      <c r="E11" s="5"/>
      <c r="F11" s="5"/>
      <c r="G11" s="5"/>
      <c r="H11" s="5"/>
      <c r="I11" s="4"/>
    </row>
    <row r="12" spans="2:13" ht="30.75" customHeight="1">
      <c r="B12" s="4"/>
      <c r="C12" s="5"/>
      <c r="D12" s="5"/>
      <c r="E12" s="5"/>
      <c r="F12" s="5"/>
      <c r="G12" s="5"/>
      <c r="H12" s="5"/>
      <c r="I12" s="4"/>
    </row>
    <row r="14" spans="2:13" ht="30.75" customHeight="1">
      <c r="B14" s="1"/>
      <c r="C14" s="291" t="s">
        <v>341</v>
      </c>
      <c r="D14" s="291"/>
      <c r="E14" s="291"/>
      <c r="F14" s="291"/>
      <c r="G14" s="291"/>
      <c r="H14" s="291"/>
      <c r="I14" s="1"/>
    </row>
  </sheetData>
  <mergeCells count="3">
    <mergeCell ref="G2:I2"/>
    <mergeCell ref="C14:H14"/>
    <mergeCell ref="C8:H8"/>
  </mergeCells>
  <phoneticPr fontId="41" type="noConversion"/>
  <pageMargins left="0.19" right="0.4" top="1.7599999999999998" bottom="0.98" header="0.49" footer="0.49"/>
  <pageSetup scale="88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8" customWidth="1"/>
    <col min="2" max="5" width="12.83203125" style="8"/>
    <col min="6" max="6" width="14.1640625" style="8" customWidth="1"/>
    <col min="7" max="7" width="18.6640625" style="8" customWidth="1"/>
    <col min="8" max="8" width="20" style="8" customWidth="1"/>
    <col min="9" max="9" width="16.83203125" style="8" customWidth="1"/>
    <col min="10" max="16384" width="12.83203125" style="8"/>
  </cols>
  <sheetData>
    <row r="1" spans="1:17" s="2" customFormat="1" ht="30.75" customHeight="1"/>
    <row r="2" spans="1:17" s="2" customFormat="1" ht="62" customHeight="1">
      <c r="B2" s="1"/>
      <c r="C2" s="1"/>
      <c r="D2" s="1"/>
      <c r="E2" s="1"/>
      <c r="G2" s="308" t="s">
        <v>582</v>
      </c>
      <c r="H2" s="308"/>
    </row>
    <row r="3" spans="1:17" s="2" customFormat="1" ht="30.75" customHeight="1">
      <c r="B3" s="1"/>
      <c r="C3" s="1"/>
      <c r="D3" s="1"/>
      <c r="E3" s="1"/>
      <c r="J3" s="3"/>
      <c r="K3" s="3"/>
      <c r="L3" s="3"/>
      <c r="M3" s="3"/>
    </row>
    <row r="4" spans="1:17" s="244" customFormat="1" ht="30.75" customHeight="1">
      <c r="A4" s="243"/>
    </row>
    <row r="5" spans="1:17" ht="51" customHeight="1">
      <c r="B5" s="304" t="s">
        <v>300</v>
      </c>
      <c r="C5" s="304"/>
      <c r="D5" s="304"/>
      <c r="E5" s="304"/>
      <c r="F5" s="304"/>
      <c r="G5" s="304"/>
      <c r="H5" s="304"/>
    </row>
    <row r="6" spans="1:17" ht="30" customHeight="1">
      <c r="B6" s="245"/>
      <c r="C6" s="245"/>
      <c r="D6" s="245"/>
      <c r="E6" s="245"/>
      <c r="F6" s="245"/>
      <c r="G6" s="245"/>
      <c r="H6" s="245"/>
    </row>
    <row r="8" spans="1:17" ht="51" customHeight="1">
      <c r="B8" s="296" t="s">
        <v>274</v>
      </c>
      <c r="C8" s="296"/>
      <c r="D8" s="296"/>
      <c r="E8" s="296"/>
      <c r="F8" s="296"/>
      <c r="G8" s="296"/>
      <c r="H8" s="296"/>
    </row>
    <row r="9" spans="1:17" ht="30.75" customHeight="1">
      <c r="B9" s="9"/>
      <c r="C9" s="9"/>
      <c r="D9" s="9"/>
      <c r="E9" s="9"/>
      <c r="F9" s="9"/>
      <c r="G9" s="9"/>
      <c r="H9" s="9"/>
    </row>
    <row r="10" spans="1:17" ht="30.75" customHeight="1">
      <c r="B10" s="305" t="s">
        <v>255</v>
      </c>
      <c r="C10" s="306"/>
      <c r="D10" s="306"/>
      <c r="E10" s="306"/>
      <c r="F10" s="306"/>
      <c r="G10" s="306"/>
      <c r="H10" s="306"/>
    </row>
    <row r="11" spans="1:17" ht="30.75" customHeight="1">
      <c r="B11" s="10"/>
      <c r="C11" s="10"/>
      <c r="D11" s="10"/>
      <c r="E11" s="10"/>
      <c r="F11" s="10"/>
      <c r="G11" s="10"/>
      <c r="H11" s="10"/>
      <c r="K11" s="295"/>
      <c r="L11" s="295"/>
      <c r="M11" s="295"/>
      <c r="N11" s="295"/>
      <c r="O11" s="295"/>
      <c r="P11" s="295"/>
      <c r="Q11" s="295"/>
    </row>
    <row r="12" spans="1:17" ht="30.75" customHeight="1">
      <c r="I12" s="11"/>
      <c r="J12" s="11"/>
      <c r="K12" s="307"/>
      <c r="L12" s="307"/>
      <c r="M12" s="307"/>
      <c r="N12" s="307"/>
      <c r="O12" s="307"/>
      <c r="P12" s="307"/>
      <c r="Q12" s="307"/>
    </row>
    <row r="13" spans="1:17" ht="51" customHeight="1">
      <c r="B13" s="296" t="s">
        <v>59</v>
      </c>
      <c r="C13" s="296"/>
      <c r="D13" s="296"/>
      <c r="E13" s="296"/>
      <c r="F13" s="296"/>
      <c r="G13" s="296"/>
      <c r="H13" s="296"/>
      <c r="I13" s="11"/>
      <c r="J13" s="11"/>
      <c r="K13" s="302"/>
      <c r="L13" s="302"/>
      <c r="M13" s="302"/>
      <c r="N13" s="302"/>
      <c r="O13" s="302"/>
      <c r="P13" s="302"/>
      <c r="Q13" s="302"/>
    </row>
    <row r="14" spans="1:17" ht="30.75" customHeight="1">
      <c r="B14" s="303"/>
      <c r="C14" s="303"/>
      <c r="D14" s="303"/>
      <c r="E14" s="303"/>
      <c r="F14" s="303"/>
      <c r="G14" s="303"/>
      <c r="H14" s="303"/>
      <c r="I14" s="12"/>
      <c r="J14" s="11"/>
      <c r="K14" s="301"/>
      <c r="L14" s="301"/>
      <c r="M14" s="301"/>
      <c r="N14" s="301"/>
      <c r="O14" s="301"/>
      <c r="P14" s="301"/>
      <c r="Q14" s="301"/>
    </row>
    <row r="15" spans="1:17" ht="30.75" customHeight="1">
      <c r="B15" s="294" t="s">
        <v>301</v>
      </c>
      <c r="C15" s="294"/>
      <c r="D15" s="294"/>
      <c r="E15" s="294"/>
      <c r="F15" s="294"/>
      <c r="G15" s="294"/>
      <c r="H15" s="294"/>
      <c r="I15" s="12"/>
      <c r="J15" s="11"/>
      <c r="K15" s="301"/>
      <c r="L15" s="301"/>
      <c r="M15" s="301"/>
      <c r="N15" s="301"/>
      <c r="O15" s="301"/>
      <c r="P15" s="301"/>
      <c r="Q15" s="301"/>
    </row>
    <row r="16" spans="1:17" ht="30.75" customHeight="1">
      <c r="B16" s="294" t="s">
        <v>39</v>
      </c>
      <c r="C16" s="294"/>
      <c r="D16" s="294"/>
      <c r="E16" s="294"/>
      <c r="F16" s="294"/>
      <c r="G16" s="294"/>
      <c r="H16" s="294"/>
      <c r="I16" s="12"/>
      <c r="J16" s="11"/>
      <c r="K16" s="301"/>
      <c r="L16" s="301"/>
      <c r="M16" s="301"/>
      <c r="N16" s="301"/>
      <c r="O16" s="301"/>
      <c r="P16" s="301"/>
      <c r="Q16" s="301"/>
    </row>
    <row r="17" spans="2:17" ht="30.75" customHeight="1">
      <c r="B17" s="294" t="s">
        <v>42</v>
      </c>
      <c r="C17" s="294"/>
      <c r="D17" s="294"/>
      <c r="E17" s="294"/>
      <c r="F17" s="294"/>
      <c r="G17" s="294"/>
      <c r="H17" s="294"/>
      <c r="I17" s="12"/>
      <c r="J17" s="11"/>
      <c r="L17" s="13"/>
      <c r="M17" s="13"/>
      <c r="N17" s="13"/>
      <c r="O17" s="13"/>
      <c r="P17" s="13"/>
      <c r="Q17" s="14"/>
    </row>
    <row r="18" spans="2:17" ht="30.75" customHeight="1">
      <c r="B18" s="294" t="s">
        <v>101</v>
      </c>
      <c r="C18" s="294"/>
      <c r="D18" s="294"/>
      <c r="E18" s="294"/>
      <c r="F18" s="294"/>
      <c r="G18" s="294"/>
      <c r="H18" s="294"/>
      <c r="I18" s="12"/>
      <c r="J18" s="11"/>
      <c r="K18" s="13"/>
      <c r="L18" s="13"/>
      <c r="M18" s="13"/>
      <c r="N18" s="13"/>
      <c r="O18" s="13"/>
      <c r="P18" s="13"/>
      <c r="Q18" s="14"/>
    </row>
    <row r="19" spans="2:17" ht="30.75" customHeight="1">
      <c r="B19" s="15"/>
      <c r="C19" s="16"/>
      <c r="D19" s="16"/>
      <c r="E19" s="16"/>
      <c r="F19" s="16"/>
      <c r="G19" s="16"/>
      <c r="H19" s="17"/>
      <c r="I19" s="12"/>
      <c r="J19" s="11"/>
      <c r="K19" s="295"/>
      <c r="L19" s="295"/>
      <c r="M19" s="295"/>
      <c r="N19" s="295"/>
      <c r="O19" s="295"/>
      <c r="P19" s="295"/>
      <c r="Q19" s="295"/>
    </row>
    <row r="20" spans="2:17" ht="30.75" customHeight="1">
      <c r="B20" s="18"/>
      <c r="C20" s="18"/>
      <c r="D20" s="18"/>
      <c r="E20" s="18"/>
      <c r="F20" s="18"/>
      <c r="G20" s="18"/>
      <c r="H20" s="19"/>
      <c r="I20" s="12"/>
      <c r="J20" s="11"/>
      <c r="K20" s="20"/>
      <c r="L20" s="20"/>
      <c r="M20" s="20"/>
      <c r="N20" s="20"/>
      <c r="O20" s="20"/>
      <c r="P20" s="20"/>
    </row>
    <row r="21" spans="2:17" ht="51" customHeight="1">
      <c r="B21" s="296" t="s">
        <v>52</v>
      </c>
      <c r="C21" s="296"/>
      <c r="D21" s="296"/>
      <c r="E21" s="296"/>
      <c r="F21" s="296"/>
      <c r="G21" s="296"/>
      <c r="H21" s="296"/>
      <c r="I21" s="11"/>
      <c r="K21" s="297"/>
      <c r="L21" s="297"/>
      <c r="M21" s="297"/>
      <c r="N21" s="297"/>
      <c r="O21" s="297"/>
      <c r="P21" s="297"/>
      <c r="Q21" s="297"/>
    </row>
    <row r="22" spans="2:17" ht="30.75" customHeight="1">
      <c r="B22" s="15"/>
      <c r="C22" s="15"/>
      <c r="D22" s="15"/>
      <c r="E22" s="15"/>
      <c r="F22" s="15"/>
      <c r="G22" s="15"/>
      <c r="H22" s="15"/>
      <c r="I22" s="11"/>
      <c r="J22" s="11"/>
      <c r="K22" s="297"/>
      <c r="L22" s="297"/>
      <c r="M22" s="297"/>
      <c r="N22" s="297"/>
      <c r="O22" s="297"/>
      <c r="P22" s="297"/>
      <c r="Q22" s="297"/>
    </row>
    <row r="23" spans="2:17" ht="30.75" customHeight="1">
      <c r="B23" s="294" t="s">
        <v>239</v>
      </c>
      <c r="C23" s="294"/>
      <c r="D23" s="294"/>
      <c r="E23" s="294"/>
      <c r="F23" s="294"/>
      <c r="G23" s="294"/>
      <c r="H23" s="294"/>
      <c r="J23" s="21"/>
      <c r="K23" s="297"/>
      <c r="L23" s="297"/>
      <c r="M23" s="297"/>
      <c r="N23" s="297"/>
      <c r="O23" s="297"/>
      <c r="P23" s="297"/>
      <c r="Q23" s="297"/>
    </row>
    <row r="24" spans="2:17" ht="30.75" customHeight="1">
      <c r="B24" s="294" t="s">
        <v>113</v>
      </c>
      <c r="C24" s="294"/>
      <c r="D24" s="294"/>
      <c r="E24" s="294"/>
      <c r="F24" s="294"/>
      <c r="G24" s="294"/>
      <c r="H24" s="294"/>
      <c r="J24" s="12"/>
      <c r="K24" s="297"/>
      <c r="L24" s="297"/>
      <c r="M24" s="297"/>
      <c r="N24" s="297"/>
      <c r="O24" s="297"/>
      <c r="P24" s="297"/>
      <c r="Q24" s="297"/>
    </row>
    <row r="25" spans="2:17" ht="30.75" customHeight="1">
      <c r="B25" s="294" t="s">
        <v>112</v>
      </c>
      <c r="C25" s="294"/>
      <c r="D25" s="294"/>
      <c r="E25" s="294"/>
      <c r="F25" s="294"/>
      <c r="G25" s="294"/>
      <c r="H25" s="294"/>
      <c r="J25" s="12"/>
      <c r="L25" s="20"/>
      <c r="M25" s="20"/>
      <c r="N25" s="20"/>
      <c r="O25" s="20"/>
      <c r="P25" s="20"/>
    </row>
    <row r="26" spans="2:17" ht="30.75" customHeight="1">
      <c r="B26" s="294" t="s">
        <v>85</v>
      </c>
      <c r="C26" s="294"/>
      <c r="D26" s="294"/>
      <c r="E26" s="294"/>
      <c r="F26" s="294"/>
      <c r="G26" s="294"/>
      <c r="H26" s="294"/>
      <c r="J26" s="12"/>
    </row>
    <row r="27" spans="2:17" ht="30.75" customHeight="1">
      <c r="B27" s="15"/>
      <c r="C27" s="15"/>
      <c r="D27" s="15"/>
      <c r="E27" s="15"/>
      <c r="F27" s="15"/>
      <c r="G27" s="15"/>
      <c r="H27" s="15"/>
      <c r="J27" s="12"/>
      <c r="K27" s="295"/>
      <c r="L27" s="295"/>
      <c r="M27" s="295"/>
      <c r="N27" s="295"/>
      <c r="O27" s="295"/>
      <c r="P27" s="295"/>
      <c r="Q27" s="295"/>
    </row>
    <row r="28" spans="2:17" ht="30.75" customHeight="1">
      <c r="B28" s="22"/>
      <c r="C28" s="22"/>
      <c r="D28" s="22"/>
      <c r="E28" s="22"/>
      <c r="F28" s="22"/>
      <c r="G28" s="22"/>
      <c r="H28" s="22"/>
      <c r="J28" s="12"/>
      <c r="K28" s="297"/>
      <c r="L28" s="297"/>
      <c r="M28" s="297"/>
      <c r="N28" s="297"/>
      <c r="O28" s="297"/>
      <c r="P28" s="297"/>
      <c r="Q28" s="297"/>
    </row>
    <row r="29" spans="2:17" ht="51" customHeight="1">
      <c r="B29" s="296" t="s">
        <v>275</v>
      </c>
      <c r="C29" s="296"/>
      <c r="D29" s="296"/>
      <c r="E29" s="296"/>
      <c r="F29" s="296"/>
      <c r="G29" s="296"/>
      <c r="H29" s="296"/>
      <c r="J29" s="12"/>
    </row>
    <row r="30" spans="2:17" ht="30.75" customHeight="1">
      <c r="B30" s="10"/>
      <c r="C30" s="10"/>
      <c r="D30" s="10"/>
      <c r="E30" s="10"/>
      <c r="F30" s="10"/>
      <c r="G30" s="10"/>
      <c r="H30" s="10"/>
      <c r="J30" s="12"/>
      <c r="K30" s="20"/>
      <c r="L30" s="20"/>
      <c r="M30" s="20"/>
      <c r="N30" s="20"/>
      <c r="O30" s="20"/>
      <c r="P30" s="20"/>
    </row>
    <row r="31" spans="2:17" ht="30.75" customHeight="1">
      <c r="B31" s="294" t="s">
        <v>86</v>
      </c>
      <c r="C31" s="294"/>
      <c r="D31" s="294"/>
      <c r="E31" s="294"/>
      <c r="F31" s="294"/>
      <c r="G31" s="294"/>
      <c r="H31" s="294"/>
      <c r="J31" s="12"/>
      <c r="K31" s="295"/>
      <c r="L31" s="295"/>
      <c r="M31" s="295"/>
      <c r="N31" s="295"/>
      <c r="O31" s="295"/>
      <c r="P31" s="295"/>
      <c r="Q31" s="295"/>
    </row>
    <row r="32" spans="2:17" ht="30.75" customHeight="1">
      <c r="B32" s="15"/>
      <c r="C32" s="15"/>
      <c r="D32" s="15"/>
      <c r="E32" s="15"/>
      <c r="F32" s="15"/>
      <c r="G32" s="15"/>
      <c r="H32" s="15"/>
      <c r="K32" s="23"/>
      <c r="L32" s="23"/>
      <c r="M32" s="23"/>
      <c r="N32" s="23"/>
      <c r="O32" s="23"/>
      <c r="P32" s="23"/>
      <c r="Q32" s="23"/>
    </row>
    <row r="33" spans="2:17" ht="30.75" customHeight="1">
      <c r="B33" s="299"/>
      <c r="C33" s="299"/>
      <c r="D33" s="299"/>
      <c r="E33" s="299"/>
      <c r="F33" s="299"/>
      <c r="G33" s="299"/>
      <c r="H33" s="299"/>
      <c r="K33" s="297"/>
      <c r="L33" s="297"/>
      <c r="M33" s="297"/>
      <c r="N33" s="297"/>
      <c r="O33" s="297"/>
      <c r="P33" s="297"/>
      <c r="Q33" s="297"/>
    </row>
    <row r="34" spans="2:17" ht="51" customHeight="1">
      <c r="B34" s="296" t="s">
        <v>53</v>
      </c>
      <c r="C34" s="296"/>
      <c r="D34" s="296"/>
      <c r="E34" s="296"/>
      <c r="F34" s="296"/>
      <c r="G34" s="296"/>
      <c r="H34" s="296"/>
      <c r="K34" s="300"/>
      <c r="L34" s="300"/>
      <c r="M34" s="300"/>
      <c r="N34" s="300"/>
      <c r="O34" s="300"/>
      <c r="P34" s="300"/>
      <c r="Q34" s="300"/>
    </row>
    <row r="35" spans="2:17" ht="30.75" customHeight="1">
      <c r="B35" s="24"/>
      <c r="C35" s="24"/>
      <c r="D35" s="24"/>
      <c r="E35" s="24"/>
      <c r="F35" s="24"/>
      <c r="G35" s="24"/>
      <c r="H35" s="24"/>
      <c r="J35" s="21"/>
      <c r="K35" s="300"/>
      <c r="L35" s="300"/>
      <c r="M35" s="300"/>
      <c r="N35" s="300"/>
      <c r="O35" s="300"/>
      <c r="P35" s="300"/>
      <c r="Q35" s="300"/>
    </row>
    <row r="36" spans="2:17" ht="30.75" customHeight="1">
      <c r="B36" s="294" t="s">
        <v>87</v>
      </c>
      <c r="C36" s="294"/>
      <c r="D36" s="294"/>
      <c r="E36" s="294"/>
      <c r="F36" s="294"/>
      <c r="G36" s="294"/>
      <c r="H36" s="294"/>
      <c r="J36" s="25"/>
      <c r="K36" s="23"/>
      <c r="L36" s="23"/>
      <c r="M36" s="23"/>
      <c r="N36" s="23"/>
      <c r="O36" s="23"/>
      <c r="P36" s="23"/>
      <c r="Q36" s="23"/>
    </row>
    <row r="37" spans="2:17" ht="30.75" customHeight="1">
      <c r="B37" s="294" t="s">
        <v>88</v>
      </c>
      <c r="C37" s="294"/>
      <c r="D37" s="294"/>
      <c r="E37" s="294"/>
      <c r="F37" s="294"/>
      <c r="G37" s="294"/>
      <c r="H37" s="294"/>
      <c r="J37" s="26"/>
    </row>
    <row r="38" spans="2:17" ht="30.75" customHeight="1">
      <c r="B38" s="294" t="s">
        <v>306</v>
      </c>
      <c r="C38" s="294"/>
      <c r="D38" s="294"/>
      <c r="E38" s="294"/>
      <c r="F38" s="294"/>
      <c r="G38" s="294"/>
      <c r="H38" s="294"/>
      <c r="J38" s="26"/>
      <c r="K38" s="295"/>
      <c r="L38" s="295"/>
      <c r="M38" s="295"/>
      <c r="N38" s="295"/>
      <c r="O38" s="295"/>
      <c r="P38" s="295"/>
      <c r="Q38" s="295"/>
    </row>
    <row r="39" spans="2:17" ht="30.75" customHeight="1">
      <c r="B39" s="24"/>
      <c r="C39" s="24"/>
      <c r="D39" s="24"/>
      <c r="E39" s="24"/>
      <c r="F39" s="24"/>
      <c r="G39" s="24"/>
      <c r="H39" s="24"/>
      <c r="J39" s="25"/>
      <c r="K39" s="20"/>
      <c r="L39" s="20"/>
      <c r="M39" s="20"/>
      <c r="N39" s="20"/>
      <c r="O39" s="20"/>
      <c r="P39" s="20"/>
    </row>
    <row r="40" spans="2:17" ht="30.75" customHeight="1">
      <c r="B40" s="22"/>
      <c r="C40" s="22"/>
      <c r="D40" s="22"/>
      <c r="E40" s="22"/>
      <c r="F40" s="22"/>
      <c r="G40" s="22"/>
      <c r="H40" s="22"/>
      <c r="J40" s="25"/>
      <c r="K40" s="297"/>
      <c r="L40" s="297"/>
      <c r="M40" s="297"/>
      <c r="N40" s="297"/>
      <c r="O40" s="297"/>
      <c r="P40" s="297"/>
      <c r="Q40" s="297"/>
    </row>
    <row r="41" spans="2:17" ht="51" customHeight="1">
      <c r="B41" s="296" t="s">
        <v>58</v>
      </c>
      <c r="C41" s="296"/>
      <c r="D41" s="296"/>
      <c r="E41" s="296"/>
      <c r="F41" s="296"/>
      <c r="G41" s="296"/>
      <c r="H41" s="296"/>
      <c r="K41" s="297"/>
      <c r="L41" s="297"/>
      <c r="M41" s="297"/>
      <c r="N41" s="297"/>
      <c r="O41" s="297"/>
      <c r="P41" s="297"/>
      <c r="Q41" s="297"/>
    </row>
    <row r="42" spans="2:17" ht="30.75" customHeight="1">
      <c r="B42" s="15"/>
      <c r="C42" s="15"/>
      <c r="D42" s="15"/>
      <c r="E42" s="15"/>
      <c r="F42" s="15"/>
      <c r="G42" s="15"/>
      <c r="H42" s="15"/>
      <c r="K42" s="297"/>
      <c r="L42" s="297"/>
      <c r="M42" s="297"/>
      <c r="N42" s="297"/>
      <c r="O42" s="297"/>
      <c r="P42" s="297"/>
      <c r="Q42" s="297"/>
    </row>
    <row r="43" spans="2:17" ht="30.75" customHeight="1">
      <c r="B43" s="294" t="s">
        <v>103</v>
      </c>
      <c r="C43" s="294"/>
      <c r="D43" s="294"/>
      <c r="E43" s="294"/>
      <c r="F43" s="294"/>
      <c r="G43" s="294"/>
      <c r="H43" s="294"/>
      <c r="I43" s="21"/>
      <c r="K43" s="297"/>
      <c r="L43" s="297"/>
      <c r="M43" s="297"/>
      <c r="N43" s="297"/>
      <c r="O43" s="297"/>
      <c r="P43" s="297"/>
      <c r="Q43" s="297"/>
    </row>
    <row r="44" spans="2:17" ht="30.75" customHeight="1">
      <c r="B44" s="294" t="s">
        <v>104</v>
      </c>
      <c r="C44" s="294"/>
      <c r="D44" s="294"/>
      <c r="E44" s="294"/>
      <c r="F44" s="294"/>
      <c r="G44" s="294"/>
      <c r="H44" s="294"/>
      <c r="I44" s="25"/>
      <c r="L44" s="20"/>
      <c r="M44" s="20"/>
      <c r="N44" s="20"/>
      <c r="O44" s="20"/>
      <c r="P44" s="20"/>
    </row>
    <row r="45" spans="2:17" ht="30.75" customHeight="1">
      <c r="B45" s="294" t="s">
        <v>220</v>
      </c>
      <c r="C45" s="294"/>
      <c r="D45" s="294"/>
      <c r="E45" s="294"/>
      <c r="F45" s="294"/>
      <c r="G45" s="294"/>
      <c r="H45" s="294"/>
    </row>
    <row r="46" spans="2:17" ht="30.75" customHeight="1">
      <c r="B46" s="294" t="s">
        <v>235</v>
      </c>
      <c r="C46" s="294"/>
      <c r="D46" s="294"/>
      <c r="E46" s="294"/>
      <c r="F46" s="294"/>
      <c r="G46" s="294"/>
      <c r="H46" s="294"/>
      <c r="I46" s="25"/>
      <c r="J46" s="25"/>
      <c r="K46" s="295"/>
      <c r="L46" s="295"/>
      <c r="M46" s="295"/>
      <c r="N46" s="295"/>
      <c r="O46" s="295"/>
      <c r="P46" s="295"/>
      <c r="Q46" s="295"/>
    </row>
    <row r="47" spans="2:17" ht="30.75" customHeight="1">
      <c r="B47" s="15"/>
      <c r="C47" s="15"/>
      <c r="D47" s="15"/>
      <c r="E47" s="15"/>
      <c r="F47" s="15"/>
      <c r="G47" s="15"/>
      <c r="H47" s="15"/>
      <c r="K47" s="20"/>
      <c r="L47" s="20"/>
      <c r="M47" s="20"/>
      <c r="N47" s="20"/>
      <c r="O47" s="20"/>
      <c r="P47" s="20"/>
    </row>
    <row r="48" spans="2:17" ht="30.75" customHeight="1">
      <c r="B48" s="22"/>
      <c r="C48" s="22"/>
      <c r="D48" s="22"/>
      <c r="E48" s="22"/>
      <c r="F48" s="22"/>
      <c r="G48" s="22"/>
      <c r="H48" s="22"/>
      <c r="I48" s="11"/>
      <c r="K48" s="297"/>
      <c r="L48" s="297"/>
      <c r="M48" s="297"/>
      <c r="N48" s="297"/>
      <c r="O48" s="297"/>
      <c r="P48" s="297"/>
      <c r="Q48" s="297"/>
    </row>
    <row r="49" spans="2:17" ht="51" customHeight="1">
      <c r="B49" s="296" t="s">
        <v>54</v>
      </c>
      <c r="C49" s="296"/>
      <c r="D49" s="296"/>
      <c r="E49" s="296"/>
      <c r="F49" s="296"/>
      <c r="G49" s="296"/>
      <c r="H49" s="296"/>
      <c r="K49" s="293"/>
      <c r="L49" s="293"/>
      <c r="M49" s="293"/>
      <c r="N49" s="293"/>
      <c r="O49" s="293"/>
      <c r="P49" s="293"/>
      <c r="Q49" s="293"/>
    </row>
    <row r="50" spans="2:17" ht="30.75" customHeight="1">
      <c r="B50" s="15"/>
      <c r="C50" s="15"/>
      <c r="D50" s="15"/>
      <c r="E50" s="15"/>
      <c r="F50" s="15"/>
      <c r="G50" s="15"/>
      <c r="H50" s="15"/>
      <c r="K50" s="298"/>
      <c r="L50" s="298"/>
      <c r="M50" s="298"/>
      <c r="N50" s="298"/>
      <c r="O50" s="298"/>
      <c r="P50" s="298"/>
      <c r="Q50" s="298"/>
    </row>
    <row r="51" spans="2:17" ht="30.75" customHeight="1">
      <c r="B51" s="294" t="s">
        <v>230</v>
      </c>
      <c r="C51" s="294"/>
      <c r="D51" s="294"/>
      <c r="E51" s="294"/>
      <c r="F51" s="294"/>
      <c r="G51" s="294"/>
      <c r="H51" s="294"/>
      <c r="K51" s="293"/>
      <c r="L51" s="293"/>
      <c r="M51" s="293"/>
      <c r="N51" s="293"/>
      <c r="O51" s="293"/>
      <c r="P51" s="293"/>
      <c r="Q51" s="293"/>
    </row>
    <row r="52" spans="2:17" ht="30.75" customHeight="1">
      <c r="B52" s="294" t="s">
        <v>342</v>
      </c>
      <c r="C52" s="294"/>
      <c r="D52" s="294"/>
      <c r="E52" s="294"/>
      <c r="F52" s="294"/>
      <c r="G52" s="294"/>
      <c r="H52" s="294"/>
      <c r="L52" s="20"/>
      <c r="M52" s="20"/>
      <c r="N52" s="20"/>
      <c r="O52" s="20"/>
      <c r="P52" s="20"/>
      <c r="Q52" s="20"/>
    </row>
    <row r="53" spans="2:17" ht="30.75" customHeight="1">
      <c r="B53" s="294" t="s">
        <v>231</v>
      </c>
      <c r="C53" s="294"/>
      <c r="D53" s="294"/>
      <c r="E53" s="294"/>
      <c r="F53" s="294"/>
      <c r="G53" s="294"/>
      <c r="H53" s="294"/>
    </row>
    <row r="54" spans="2:17" ht="30.75" customHeight="1">
      <c r="B54" s="294" t="s">
        <v>298</v>
      </c>
      <c r="C54" s="294"/>
      <c r="D54" s="294"/>
      <c r="E54" s="294"/>
      <c r="F54" s="294"/>
      <c r="G54" s="294"/>
      <c r="H54" s="294"/>
      <c r="K54" s="295"/>
      <c r="L54" s="295"/>
      <c r="M54" s="295"/>
      <c r="N54" s="295"/>
      <c r="O54" s="295"/>
      <c r="P54" s="295"/>
      <c r="Q54" s="295"/>
    </row>
    <row r="55" spans="2:17" ht="30.75" customHeight="1">
      <c r="B55" s="15"/>
      <c r="C55" s="15"/>
      <c r="D55" s="15"/>
      <c r="E55" s="15"/>
      <c r="F55" s="15"/>
      <c r="G55" s="15"/>
      <c r="H55" s="15"/>
      <c r="K55" s="27"/>
      <c r="L55" s="20"/>
      <c r="M55" s="20"/>
      <c r="N55" s="20"/>
      <c r="O55" s="20"/>
      <c r="P55" s="20"/>
      <c r="Q55" s="20"/>
    </row>
    <row r="56" spans="2:17" ht="30.75" customHeight="1">
      <c r="B56" s="22"/>
      <c r="C56" s="22"/>
      <c r="D56" s="22"/>
      <c r="E56" s="22"/>
      <c r="F56" s="22"/>
      <c r="G56" s="22"/>
      <c r="H56" s="22"/>
      <c r="K56" s="293"/>
      <c r="L56" s="293"/>
      <c r="M56" s="293"/>
      <c r="N56" s="293"/>
      <c r="O56" s="293"/>
      <c r="P56" s="293"/>
      <c r="Q56" s="293"/>
    </row>
    <row r="57" spans="2:17" ht="51" customHeight="1">
      <c r="B57" s="296" t="s">
        <v>205</v>
      </c>
      <c r="C57" s="296"/>
      <c r="D57" s="296"/>
      <c r="E57" s="296"/>
      <c r="F57" s="296"/>
      <c r="G57" s="296"/>
      <c r="H57" s="296"/>
      <c r="K57" s="293"/>
      <c r="L57" s="293"/>
      <c r="M57" s="293"/>
      <c r="N57" s="293"/>
      <c r="O57" s="293"/>
      <c r="P57" s="293"/>
      <c r="Q57" s="293"/>
    </row>
    <row r="58" spans="2:17" ht="30.75" customHeight="1">
      <c r="B58" s="28"/>
      <c r="C58" s="15"/>
      <c r="D58" s="15"/>
      <c r="E58" s="15"/>
      <c r="F58" s="15"/>
      <c r="G58" s="15"/>
      <c r="H58" s="15"/>
      <c r="I58" s="29"/>
      <c r="J58" s="20"/>
      <c r="L58" s="20"/>
      <c r="M58" s="20"/>
      <c r="N58" s="20"/>
      <c r="O58" s="20"/>
      <c r="P58" s="20"/>
      <c r="Q58" s="20"/>
    </row>
    <row r="59" spans="2:17" ht="30.75" customHeight="1">
      <c r="B59" s="294" t="s">
        <v>232</v>
      </c>
      <c r="C59" s="294"/>
      <c r="D59" s="294"/>
      <c r="E59" s="294"/>
      <c r="F59" s="294"/>
      <c r="G59" s="294"/>
      <c r="H59" s="294"/>
      <c r="I59" s="20"/>
      <c r="J59" s="20"/>
    </row>
    <row r="60" spans="2:17" ht="30.75" customHeight="1">
      <c r="B60" s="294" t="s">
        <v>233</v>
      </c>
      <c r="C60" s="294"/>
      <c r="D60" s="294"/>
      <c r="E60" s="294"/>
      <c r="F60" s="294"/>
      <c r="G60" s="294"/>
      <c r="H60" s="294"/>
      <c r="I60" s="20"/>
      <c r="J60" s="20"/>
      <c r="K60" s="295"/>
      <c r="L60" s="295"/>
      <c r="M60" s="295"/>
      <c r="N60" s="295"/>
      <c r="O60" s="295"/>
      <c r="P60" s="295"/>
      <c r="Q60" s="295"/>
    </row>
    <row r="61" spans="2:17" ht="30.75" customHeight="1">
      <c r="B61" s="15"/>
      <c r="C61" s="15"/>
      <c r="D61" s="15"/>
      <c r="E61" s="15"/>
      <c r="F61" s="15"/>
      <c r="G61" s="15"/>
      <c r="H61" s="15"/>
      <c r="I61" s="20"/>
      <c r="J61" s="20"/>
      <c r="K61" s="20"/>
      <c r="L61" s="20"/>
      <c r="M61" s="20"/>
      <c r="N61" s="20"/>
      <c r="O61" s="20"/>
      <c r="P61" s="20"/>
      <c r="Q61" s="20"/>
    </row>
    <row r="62" spans="2:17" ht="30.75" customHeight="1">
      <c r="B62" s="22"/>
      <c r="C62" s="22"/>
      <c r="D62" s="22"/>
      <c r="E62" s="22"/>
      <c r="F62" s="22"/>
      <c r="G62" s="22"/>
      <c r="H62" s="22"/>
      <c r="I62" s="20"/>
      <c r="J62" s="20"/>
      <c r="K62" s="293"/>
      <c r="L62" s="293"/>
      <c r="M62" s="293"/>
      <c r="N62" s="293"/>
      <c r="O62" s="293"/>
      <c r="P62" s="293"/>
      <c r="Q62" s="293"/>
    </row>
    <row r="63" spans="2:17" ht="51" customHeight="1">
      <c r="B63" s="296" t="s">
        <v>55</v>
      </c>
      <c r="C63" s="296"/>
      <c r="D63" s="296"/>
      <c r="E63" s="296"/>
      <c r="F63" s="296"/>
      <c r="G63" s="296"/>
      <c r="H63" s="296"/>
      <c r="I63" s="20"/>
      <c r="J63" s="20"/>
      <c r="K63" s="20"/>
      <c r="L63" s="20"/>
      <c r="M63" s="20"/>
      <c r="N63" s="20"/>
      <c r="O63" s="20"/>
      <c r="P63" s="20"/>
      <c r="Q63" s="20"/>
    </row>
    <row r="64" spans="2:17" ht="30.75" customHeight="1">
      <c r="B64" s="15"/>
      <c r="C64" s="15"/>
      <c r="D64" s="15"/>
      <c r="E64" s="15"/>
      <c r="F64" s="15"/>
      <c r="G64" s="15"/>
      <c r="H64" s="15"/>
      <c r="I64" s="20"/>
      <c r="J64" s="20"/>
    </row>
    <row r="65" spans="2:17" ht="30.75" customHeight="1">
      <c r="B65" s="294" t="s">
        <v>236</v>
      </c>
      <c r="C65" s="294"/>
      <c r="D65" s="294"/>
      <c r="E65" s="294"/>
      <c r="F65" s="294"/>
      <c r="G65" s="294"/>
      <c r="H65" s="294"/>
      <c r="I65" s="20"/>
      <c r="J65" s="20"/>
      <c r="K65" s="295"/>
      <c r="L65" s="295"/>
      <c r="M65" s="295"/>
      <c r="N65" s="295"/>
      <c r="O65" s="295"/>
      <c r="P65" s="295"/>
      <c r="Q65" s="295"/>
    </row>
    <row r="66" spans="2:17" ht="30.75" customHeight="1">
      <c r="B66" s="15"/>
      <c r="C66" s="15"/>
      <c r="D66" s="15"/>
      <c r="E66" s="15"/>
      <c r="F66" s="15"/>
      <c r="G66" s="15"/>
      <c r="H66" s="15"/>
      <c r="I66" s="20"/>
      <c r="J66" s="20"/>
      <c r="K66" s="27"/>
      <c r="L66" s="27"/>
      <c r="M66" s="20"/>
      <c r="N66" s="20"/>
      <c r="O66" s="20"/>
      <c r="P66" s="20"/>
      <c r="Q66" s="20"/>
    </row>
    <row r="67" spans="2:17" ht="30.75" customHeight="1">
      <c r="B67" s="22"/>
      <c r="C67" s="22"/>
      <c r="D67" s="22"/>
      <c r="E67" s="22"/>
      <c r="F67" s="22"/>
      <c r="G67" s="22"/>
      <c r="H67" s="22"/>
      <c r="I67" s="20"/>
      <c r="J67" s="20"/>
      <c r="K67" s="293"/>
      <c r="L67" s="293"/>
      <c r="M67" s="293"/>
      <c r="N67" s="293"/>
      <c r="O67" s="293"/>
      <c r="P67" s="293"/>
      <c r="Q67" s="293"/>
    </row>
    <row r="68" spans="2:17" ht="51" customHeight="1">
      <c r="B68" s="296" t="s">
        <v>68</v>
      </c>
      <c r="C68" s="296"/>
      <c r="D68" s="296"/>
      <c r="E68" s="296"/>
      <c r="F68" s="296"/>
      <c r="G68" s="296"/>
      <c r="H68" s="296"/>
      <c r="I68" s="20"/>
      <c r="J68" s="20"/>
      <c r="K68" s="293"/>
      <c r="L68" s="293"/>
      <c r="M68" s="293"/>
      <c r="N68" s="293"/>
      <c r="O68" s="293"/>
      <c r="P68" s="293"/>
      <c r="Q68" s="293"/>
    </row>
    <row r="69" spans="2:17" ht="30.75" customHeight="1">
      <c r="B69" s="28"/>
      <c r="C69" s="28"/>
      <c r="D69" s="15"/>
      <c r="E69" s="15"/>
      <c r="F69" s="15"/>
      <c r="G69" s="15"/>
      <c r="H69" s="15"/>
      <c r="I69" s="20"/>
      <c r="J69" s="20"/>
      <c r="L69" s="27"/>
      <c r="M69" s="20"/>
      <c r="N69" s="20"/>
      <c r="O69" s="20"/>
      <c r="P69" s="20"/>
      <c r="Q69" s="20"/>
    </row>
    <row r="70" spans="2:17" ht="30.75" customHeight="1">
      <c r="B70" s="294" t="s">
        <v>237</v>
      </c>
      <c r="C70" s="294"/>
      <c r="D70" s="294"/>
      <c r="E70" s="294"/>
      <c r="F70" s="294"/>
      <c r="G70" s="294"/>
      <c r="H70" s="294"/>
      <c r="I70" s="20"/>
      <c r="J70" s="20"/>
    </row>
    <row r="71" spans="2:17" ht="30.75" customHeight="1">
      <c r="B71" s="294" t="s">
        <v>252</v>
      </c>
      <c r="C71" s="294"/>
      <c r="D71" s="294"/>
      <c r="E71" s="294"/>
      <c r="F71" s="294"/>
      <c r="G71" s="294"/>
      <c r="H71" s="294"/>
      <c r="I71" s="20"/>
      <c r="J71" s="20"/>
      <c r="K71" s="295"/>
      <c r="L71" s="295"/>
      <c r="M71" s="295"/>
      <c r="N71" s="295"/>
      <c r="O71" s="295"/>
      <c r="P71" s="295"/>
      <c r="Q71" s="295"/>
    </row>
    <row r="72" spans="2:17" ht="30.75" customHeight="1">
      <c r="B72" s="15"/>
      <c r="C72" s="28"/>
      <c r="D72" s="15"/>
      <c r="E72" s="15"/>
      <c r="F72" s="15"/>
      <c r="G72" s="15"/>
      <c r="H72" s="15"/>
      <c r="K72" s="27"/>
      <c r="L72" s="27"/>
      <c r="M72" s="20"/>
      <c r="N72" s="20"/>
      <c r="O72" s="20"/>
      <c r="P72" s="20"/>
      <c r="Q72" s="20"/>
    </row>
    <row r="73" spans="2:17" ht="30.75" customHeight="1">
      <c r="B73" s="22"/>
      <c r="C73" s="22"/>
      <c r="D73" s="22"/>
      <c r="E73" s="22"/>
      <c r="F73" s="22"/>
      <c r="G73" s="22"/>
      <c r="H73" s="22"/>
      <c r="I73" s="20"/>
      <c r="J73" s="20"/>
      <c r="K73" s="293"/>
      <c r="L73" s="293"/>
      <c r="M73" s="293"/>
      <c r="N73" s="293"/>
      <c r="O73" s="293"/>
      <c r="P73" s="293"/>
      <c r="Q73" s="293"/>
    </row>
    <row r="74" spans="2:17" ht="51" customHeight="1">
      <c r="B74" s="296" t="s">
        <v>69</v>
      </c>
      <c r="C74" s="296"/>
      <c r="D74" s="296"/>
      <c r="E74" s="296"/>
      <c r="F74" s="296"/>
      <c r="G74" s="296"/>
      <c r="H74" s="296"/>
      <c r="I74" s="20"/>
      <c r="J74" s="20"/>
      <c r="K74" s="293"/>
      <c r="L74" s="293"/>
      <c r="M74" s="293"/>
      <c r="N74" s="293"/>
      <c r="O74" s="293"/>
      <c r="P74" s="293"/>
      <c r="Q74" s="293"/>
    </row>
    <row r="75" spans="2:17" ht="30.75" customHeight="1">
      <c r="B75" s="28"/>
      <c r="C75" s="28"/>
      <c r="D75" s="15"/>
      <c r="E75" s="15"/>
      <c r="F75" s="15"/>
      <c r="G75" s="15"/>
      <c r="H75" s="15"/>
      <c r="I75" s="20"/>
      <c r="J75" s="20"/>
      <c r="K75" s="293"/>
      <c r="L75" s="293"/>
      <c r="M75" s="293"/>
      <c r="N75" s="293"/>
      <c r="O75" s="293"/>
      <c r="P75" s="293"/>
      <c r="Q75" s="293"/>
    </row>
    <row r="76" spans="2:17" ht="30.75" customHeight="1">
      <c r="B76" s="294" t="s">
        <v>268</v>
      </c>
      <c r="C76" s="294"/>
      <c r="D76" s="294"/>
      <c r="E76" s="294"/>
      <c r="F76" s="294"/>
      <c r="G76" s="294"/>
      <c r="H76" s="294"/>
      <c r="I76" s="20"/>
      <c r="J76" s="20"/>
      <c r="K76" s="30"/>
      <c r="L76" s="20"/>
      <c r="M76" s="20"/>
      <c r="N76" s="20"/>
      <c r="O76" s="20"/>
      <c r="P76" s="20"/>
      <c r="Q76" s="20"/>
    </row>
    <row r="77" spans="2:17" ht="30.75" customHeight="1">
      <c r="B77" s="294" t="s">
        <v>564</v>
      </c>
      <c r="C77" s="294"/>
      <c r="D77" s="294"/>
      <c r="E77" s="294"/>
      <c r="F77" s="294"/>
      <c r="G77" s="294"/>
      <c r="H77" s="294"/>
      <c r="I77" s="20"/>
      <c r="J77" s="20"/>
    </row>
    <row r="78" spans="2:17" ht="30.75" customHeight="1">
      <c r="B78" s="294" t="s">
        <v>290</v>
      </c>
      <c r="C78" s="294"/>
      <c r="D78" s="294"/>
      <c r="E78" s="294"/>
      <c r="F78" s="294"/>
      <c r="G78" s="294"/>
      <c r="H78" s="294"/>
      <c r="I78" s="20"/>
      <c r="J78" s="20"/>
      <c r="K78" s="295"/>
      <c r="L78" s="295"/>
      <c r="M78" s="295"/>
      <c r="N78" s="295"/>
      <c r="O78" s="295"/>
      <c r="P78" s="295"/>
      <c r="Q78" s="295"/>
    </row>
    <row r="79" spans="2:17" ht="30.75" customHeight="1">
      <c r="B79" s="31"/>
      <c r="C79" s="15"/>
      <c r="D79" s="15"/>
      <c r="E79" s="15"/>
      <c r="F79" s="15"/>
      <c r="G79" s="15"/>
      <c r="H79" s="15"/>
      <c r="I79" s="20"/>
      <c r="J79" s="20"/>
      <c r="K79" s="20"/>
      <c r="L79" s="20"/>
      <c r="M79" s="20"/>
      <c r="N79" s="20"/>
      <c r="O79" s="20"/>
      <c r="P79" s="20"/>
      <c r="Q79" s="20"/>
    </row>
    <row r="80" spans="2:17" ht="30.75" customHeight="1">
      <c r="B80" s="22"/>
      <c r="C80" s="22"/>
      <c r="D80" s="22"/>
      <c r="E80" s="22"/>
      <c r="F80" s="22"/>
      <c r="G80" s="22"/>
      <c r="H80" s="22"/>
      <c r="I80" s="20"/>
      <c r="J80" s="20"/>
      <c r="K80" s="293"/>
      <c r="L80" s="293"/>
      <c r="M80" s="293"/>
      <c r="N80" s="293"/>
      <c r="O80" s="293"/>
      <c r="P80" s="293"/>
      <c r="Q80" s="293"/>
    </row>
    <row r="81" spans="2:17" ht="51" customHeight="1">
      <c r="B81" s="296" t="s">
        <v>272</v>
      </c>
      <c r="C81" s="296"/>
      <c r="D81" s="296"/>
      <c r="E81" s="296"/>
      <c r="F81" s="296"/>
      <c r="G81" s="296"/>
      <c r="H81" s="296"/>
      <c r="I81" s="20"/>
      <c r="J81" s="20"/>
      <c r="K81" s="293"/>
      <c r="L81" s="293"/>
      <c r="M81" s="293"/>
      <c r="N81" s="293"/>
      <c r="O81" s="293"/>
      <c r="P81" s="293"/>
      <c r="Q81" s="293"/>
    </row>
    <row r="82" spans="2:17" ht="30.75" customHeight="1">
      <c r="B82" s="15"/>
      <c r="C82" s="15"/>
      <c r="D82" s="15"/>
      <c r="E82" s="15"/>
      <c r="F82" s="15"/>
      <c r="G82" s="15"/>
      <c r="H82" s="15"/>
      <c r="I82" s="20"/>
      <c r="J82" s="20"/>
      <c r="K82" s="293"/>
      <c r="L82" s="293"/>
      <c r="M82" s="293"/>
      <c r="N82" s="293"/>
      <c r="O82" s="293"/>
      <c r="P82" s="293"/>
      <c r="Q82" s="293"/>
    </row>
    <row r="83" spans="2:17" ht="30.75" customHeight="1">
      <c r="B83" s="294" t="s">
        <v>291</v>
      </c>
      <c r="C83" s="294"/>
      <c r="D83" s="294"/>
      <c r="E83" s="294"/>
      <c r="F83" s="294"/>
      <c r="G83" s="294"/>
      <c r="H83" s="294"/>
      <c r="I83" s="20"/>
      <c r="J83" s="20"/>
      <c r="K83" s="27"/>
      <c r="L83" s="20"/>
      <c r="M83" s="20"/>
      <c r="N83" s="20"/>
      <c r="O83" s="20"/>
      <c r="P83" s="20"/>
      <c r="Q83" s="20"/>
    </row>
    <row r="84" spans="2:17" ht="30.75" customHeight="1">
      <c r="B84" s="294" t="s">
        <v>292</v>
      </c>
      <c r="C84" s="294"/>
      <c r="D84" s="294"/>
      <c r="E84" s="294"/>
      <c r="F84" s="294"/>
      <c r="G84" s="294"/>
      <c r="H84" s="294"/>
      <c r="I84" s="20"/>
      <c r="J84" s="20"/>
    </row>
    <row r="85" spans="2:17" ht="30.75" customHeight="1">
      <c r="B85" s="294" t="s">
        <v>293</v>
      </c>
      <c r="C85" s="294"/>
      <c r="D85" s="294"/>
      <c r="E85" s="294"/>
      <c r="F85" s="294"/>
      <c r="G85" s="294"/>
      <c r="H85" s="294"/>
      <c r="I85" s="20"/>
      <c r="J85" s="20"/>
      <c r="K85" s="295"/>
      <c r="L85" s="295"/>
      <c r="M85" s="295"/>
      <c r="N85" s="295"/>
      <c r="O85" s="295"/>
      <c r="P85" s="295"/>
      <c r="Q85" s="295"/>
    </row>
    <row r="86" spans="2:17" ht="30.75" customHeight="1">
      <c r="B86" s="28"/>
      <c r="C86" s="15"/>
      <c r="D86" s="15"/>
      <c r="E86" s="15"/>
      <c r="F86" s="15"/>
      <c r="G86" s="15"/>
      <c r="H86" s="15"/>
      <c r="I86" s="20"/>
      <c r="J86" s="20"/>
      <c r="K86" s="20"/>
      <c r="L86" s="20"/>
      <c r="M86" s="20"/>
      <c r="N86" s="20"/>
      <c r="O86" s="20"/>
      <c r="P86" s="20"/>
      <c r="Q86" s="20"/>
    </row>
    <row r="87" spans="2:17" ht="30.75" customHeight="1">
      <c r="B87" s="22"/>
      <c r="C87" s="22"/>
      <c r="D87" s="22"/>
      <c r="E87" s="22"/>
      <c r="F87" s="22"/>
      <c r="G87" s="22"/>
      <c r="H87" s="22"/>
      <c r="I87" s="20"/>
      <c r="J87" s="20"/>
      <c r="K87" s="293"/>
      <c r="L87" s="293"/>
      <c r="M87" s="293"/>
      <c r="N87" s="293"/>
      <c r="O87" s="293"/>
      <c r="P87" s="293"/>
      <c r="Q87" s="293"/>
    </row>
    <row r="88" spans="2:17" ht="51" customHeight="1">
      <c r="B88" s="296" t="s">
        <v>89</v>
      </c>
      <c r="C88" s="296"/>
      <c r="D88" s="296"/>
      <c r="E88" s="296"/>
      <c r="F88" s="296"/>
      <c r="G88" s="296"/>
      <c r="H88" s="296"/>
      <c r="I88" s="20"/>
      <c r="J88" s="20"/>
      <c r="K88" s="293"/>
      <c r="L88" s="293"/>
      <c r="M88" s="293"/>
      <c r="N88" s="293"/>
      <c r="O88" s="293"/>
      <c r="P88" s="293"/>
      <c r="Q88" s="293"/>
    </row>
    <row r="89" spans="2:17" ht="30.75" customHeight="1">
      <c r="B89" s="15"/>
      <c r="C89" s="15"/>
      <c r="D89" s="15"/>
      <c r="E89" s="15"/>
      <c r="F89" s="15"/>
      <c r="G89" s="15"/>
      <c r="H89" s="15"/>
      <c r="I89" s="20"/>
      <c r="J89" s="20"/>
      <c r="K89" s="293"/>
      <c r="L89" s="293"/>
      <c r="M89" s="293"/>
      <c r="N89" s="293"/>
      <c r="O89" s="293"/>
      <c r="P89" s="293"/>
      <c r="Q89" s="293"/>
    </row>
    <row r="90" spans="2:17" ht="30.75" customHeight="1">
      <c r="B90" s="294" t="s">
        <v>273</v>
      </c>
      <c r="C90" s="294"/>
      <c r="D90" s="294"/>
      <c r="E90" s="294"/>
      <c r="F90" s="294"/>
      <c r="G90" s="294"/>
      <c r="H90" s="294"/>
      <c r="I90" s="20"/>
      <c r="J90" s="20"/>
      <c r="K90" s="20"/>
      <c r="L90" s="20"/>
      <c r="M90" s="20"/>
      <c r="N90" s="20"/>
      <c r="O90" s="20"/>
      <c r="P90" s="20"/>
      <c r="Q90" s="20"/>
    </row>
    <row r="91" spans="2:17" ht="30.75" customHeight="1">
      <c r="B91" s="294" t="s">
        <v>294</v>
      </c>
      <c r="C91" s="294"/>
      <c r="D91" s="294"/>
      <c r="E91" s="294"/>
      <c r="F91" s="294"/>
      <c r="G91" s="294"/>
      <c r="H91" s="294"/>
      <c r="I91" s="20"/>
      <c r="J91" s="20"/>
    </row>
    <row r="92" spans="2:17" ht="30.75" customHeight="1">
      <c r="B92" s="294" t="s">
        <v>295</v>
      </c>
      <c r="C92" s="294"/>
      <c r="D92" s="294"/>
      <c r="E92" s="294"/>
      <c r="F92" s="294"/>
      <c r="G92" s="294"/>
      <c r="H92" s="294"/>
      <c r="I92" s="20"/>
      <c r="J92" s="20"/>
    </row>
    <row r="93" spans="2:17" ht="30.75" customHeight="1">
      <c r="B93" s="15"/>
      <c r="C93" s="15"/>
      <c r="D93" s="15"/>
      <c r="E93" s="15"/>
      <c r="F93" s="15"/>
      <c r="G93" s="15"/>
      <c r="H93" s="15"/>
      <c r="I93" s="20"/>
      <c r="J93" s="20"/>
    </row>
    <row r="94" spans="2:17" ht="30.75" customHeight="1">
      <c r="I94" s="20"/>
      <c r="J94" s="20"/>
    </row>
    <row r="95" spans="2:17" ht="30.75" customHeight="1">
      <c r="C95" s="20"/>
      <c r="D95" s="20"/>
      <c r="E95" s="20"/>
      <c r="F95" s="20"/>
      <c r="G95" s="20"/>
      <c r="H95" s="20"/>
      <c r="I95" s="20"/>
      <c r="J95" s="20"/>
    </row>
    <row r="96" spans="2:17" ht="30.75" customHeight="1">
      <c r="B96" s="20"/>
      <c r="C96" s="20"/>
      <c r="D96" s="20"/>
      <c r="E96" s="20"/>
      <c r="F96" s="20"/>
      <c r="G96" s="20"/>
      <c r="H96" s="20"/>
      <c r="I96" s="20"/>
      <c r="J96" s="20"/>
    </row>
    <row r="97" spans="2:10" ht="30.75" customHeight="1">
      <c r="I97" s="20"/>
      <c r="J97" s="20"/>
    </row>
    <row r="98" spans="2:10" ht="30.75" customHeight="1">
      <c r="I98" s="20"/>
      <c r="J98" s="20"/>
    </row>
    <row r="99" spans="2:10" ht="30.75" customHeight="1">
      <c r="I99" s="20"/>
      <c r="J99" s="20"/>
    </row>
    <row r="100" spans="2:10" ht="30.75" customHeight="1">
      <c r="I100" s="20"/>
      <c r="J100" s="20"/>
    </row>
    <row r="101" spans="2:10" ht="30.75" customHeight="1">
      <c r="I101" s="20"/>
      <c r="J101" s="20"/>
    </row>
    <row r="102" spans="2:10" ht="30.75" customHeight="1">
      <c r="I102" s="20"/>
      <c r="J102" s="20"/>
    </row>
    <row r="103" spans="2:10" ht="30.75" customHeight="1">
      <c r="C103" s="20"/>
      <c r="D103" s="20"/>
      <c r="E103" s="20"/>
      <c r="F103" s="20"/>
      <c r="G103" s="20"/>
      <c r="H103" s="20"/>
      <c r="I103" s="20"/>
      <c r="J103" s="20"/>
    </row>
    <row r="104" spans="2:10" ht="30.75" customHeight="1">
      <c r="B104" s="32"/>
      <c r="C104" s="20"/>
      <c r="D104" s="20"/>
      <c r="E104" s="20"/>
      <c r="F104" s="20"/>
      <c r="G104" s="20"/>
      <c r="H104" s="20"/>
      <c r="I104" s="20"/>
      <c r="J104" s="20"/>
    </row>
    <row r="105" spans="2:10" ht="30.75" customHeight="1"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2:10" ht="30.75" customHeight="1">
      <c r="B106" s="27"/>
      <c r="C106" s="20"/>
      <c r="D106" s="20"/>
      <c r="E106" s="20"/>
      <c r="F106" s="20"/>
      <c r="G106" s="20"/>
      <c r="H106" s="20"/>
      <c r="I106" s="20"/>
      <c r="J106" s="20"/>
    </row>
    <row r="107" spans="2:10" ht="30.75" customHeight="1"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2:10" ht="30.75" customHeight="1">
      <c r="B108" s="27"/>
      <c r="C108" s="20"/>
      <c r="D108" s="20"/>
      <c r="E108" s="20"/>
      <c r="F108" s="20"/>
      <c r="G108" s="20"/>
      <c r="H108" s="20"/>
      <c r="I108" s="20"/>
      <c r="J108" s="20"/>
    </row>
    <row r="109" spans="2:10" ht="30.75" customHeight="1"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2:10" ht="30.75" customHeight="1">
      <c r="B110" s="20"/>
      <c r="C110" s="20"/>
      <c r="D110" s="20"/>
      <c r="E110" s="20"/>
      <c r="F110" s="20"/>
      <c r="G110" s="20"/>
      <c r="H110" s="20"/>
    </row>
    <row r="111" spans="2:10" ht="30.75" customHeight="1">
      <c r="B111" s="20"/>
      <c r="C111" s="20"/>
      <c r="D111" s="20"/>
      <c r="E111" s="20"/>
      <c r="F111" s="20"/>
      <c r="G111" s="20"/>
      <c r="H111" s="20"/>
    </row>
  </sheetData>
  <mergeCells count="99">
    <mergeCell ref="G2:H2"/>
    <mergeCell ref="B5:H5"/>
    <mergeCell ref="B8:H8"/>
    <mergeCell ref="B10:H10"/>
    <mergeCell ref="K11:Q11"/>
    <mergeCell ref="K12:Q12"/>
    <mergeCell ref="B13:H13"/>
    <mergeCell ref="K13:Q13"/>
    <mergeCell ref="B14:H14"/>
    <mergeCell ref="K14:Q14"/>
    <mergeCell ref="B15:H15"/>
    <mergeCell ref="K15:Q15"/>
    <mergeCell ref="B25:H25"/>
    <mergeCell ref="B16:H16"/>
    <mergeCell ref="K16:Q16"/>
    <mergeCell ref="B17:H17"/>
    <mergeCell ref="B18:H18"/>
    <mergeCell ref="K19:Q19"/>
    <mergeCell ref="B21:H21"/>
    <mergeCell ref="K21:Q21"/>
    <mergeCell ref="K22:Q22"/>
    <mergeCell ref="B23:H23"/>
    <mergeCell ref="K23:Q23"/>
    <mergeCell ref="B24:H24"/>
    <mergeCell ref="K24:Q24"/>
    <mergeCell ref="B36:H36"/>
    <mergeCell ref="B26:H26"/>
    <mergeCell ref="K27:Q27"/>
    <mergeCell ref="K28:Q28"/>
    <mergeCell ref="B29:H29"/>
    <mergeCell ref="B31:H31"/>
    <mergeCell ref="K31:Q31"/>
    <mergeCell ref="B33:H33"/>
    <mergeCell ref="K33:Q33"/>
    <mergeCell ref="B34:H34"/>
    <mergeCell ref="K34:Q34"/>
    <mergeCell ref="K35:Q35"/>
    <mergeCell ref="B46:H46"/>
    <mergeCell ref="K46:Q46"/>
    <mergeCell ref="B37:H37"/>
    <mergeCell ref="B38:H38"/>
    <mergeCell ref="K38:Q38"/>
    <mergeCell ref="K40:Q40"/>
    <mergeCell ref="B41:H41"/>
    <mergeCell ref="K41:Q41"/>
    <mergeCell ref="K42:Q42"/>
    <mergeCell ref="B43:H43"/>
    <mergeCell ref="K43:Q43"/>
    <mergeCell ref="B44:H44"/>
    <mergeCell ref="B45:H45"/>
    <mergeCell ref="K48:Q48"/>
    <mergeCell ref="B49:H49"/>
    <mergeCell ref="K49:Q49"/>
    <mergeCell ref="K50:Q50"/>
    <mergeCell ref="B51:H51"/>
    <mergeCell ref="K51:Q51"/>
    <mergeCell ref="B65:H65"/>
    <mergeCell ref="K65:Q65"/>
    <mergeCell ref="B52:H52"/>
    <mergeCell ref="B53:H53"/>
    <mergeCell ref="B54:H54"/>
    <mergeCell ref="K54:Q54"/>
    <mergeCell ref="K56:Q56"/>
    <mergeCell ref="B57:H57"/>
    <mergeCell ref="K57:Q57"/>
    <mergeCell ref="B59:H59"/>
    <mergeCell ref="B60:H60"/>
    <mergeCell ref="K60:Q60"/>
    <mergeCell ref="K62:Q62"/>
    <mergeCell ref="B63:H63"/>
    <mergeCell ref="K67:Q67"/>
    <mergeCell ref="B68:H68"/>
    <mergeCell ref="K68:Q68"/>
    <mergeCell ref="B70:H70"/>
    <mergeCell ref="B71:H71"/>
    <mergeCell ref="K71:Q71"/>
    <mergeCell ref="K82:Q82"/>
    <mergeCell ref="K73:Q73"/>
    <mergeCell ref="B74:H74"/>
    <mergeCell ref="K74:Q74"/>
    <mergeCell ref="K75:Q75"/>
    <mergeCell ref="B76:H76"/>
    <mergeCell ref="B77:H77"/>
    <mergeCell ref="B78:H78"/>
    <mergeCell ref="K78:Q78"/>
    <mergeCell ref="K80:Q80"/>
    <mergeCell ref="B81:H81"/>
    <mergeCell ref="K81:Q81"/>
    <mergeCell ref="K89:Q89"/>
    <mergeCell ref="B90:H90"/>
    <mergeCell ref="B91:H91"/>
    <mergeCell ref="B92:H92"/>
    <mergeCell ref="B83:H83"/>
    <mergeCell ref="B84:H84"/>
    <mergeCell ref="B85:H85"/>
    <mergeCell ref="K85:Q85"/>
    <mergeCell ref="K87:Q87"/>
    <mergeCell ref="B88:H88"/>
    <mergeCell ref="K88:Q88"/>
  </mergeCells>
  <phoneticPr fontId="41" type="noConversion"/>
  <hyperlinks>
    <hyperlink ref="B10" location="'datos generales'!A1" display="Tabla especial sobre la área metropolitana y sus municipalidades"/>
    <hyperlink ref="C10" location="'datos generales'!A1" display="'datos generales'!A1"/>
    <hyperlink ref="D10" location="'datos generales'!A1" display="'datos generales'!A1"/>
    <hyperlink ref="E10" location="'datos generales'!A1" display="'datos generales'!A1"/>
    <hyperlink ref="F10" location="'datos generales'!A1" display="'datos generales'!A1"/>
    <hyperlink ref="G10" location="'datos generales'!A1" display="'datos generales'!A1"/>
    <hyperlink ref="H10" location="'datos generales'!A1" display="'datos generales'!A1"/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15:H15" location="'socioeconómicos '!B16" display="1. Superficie "/>
    <hyperlink ref="B16:H16" location="'socioeconómicos '!B24" display="2. Población"/>
    <hyperlink ref="B17:H17" location="'socioeconómicos '!B32" display="3. Empleos"/>
    <hyperlink ref="B18:H18" location="'socioeconómicos '!B47" display="4. Ingreso promedio y PIB"/>
    <hyperlink ref="B23:H23" location="'infraestructura '!B5" display="5. Sistema vial urbano"/>
    <hyperlink ref="B24:H24" location="'infraestructura '!B23" display="6. Intersecciones con semáforos "/>
    <hyperlink ref="B25:H25" location="'infraestructura '!B34" display="7. Preferencia vial al transporte público en buses"/>
    <hyperlink ref="B26:H26" location="'infraestructura '!B48" display="8. Calles peatonales y ciclorutas"/>
    <hyperlink ref="B31:H31" location="'flota de vehículos'!B5" display="9. Flota de vehículos"/>
    <hyperlink ref="B36:H36" location="'movilidad '!B5" display="10. Viajes de pasajeros por día, por modo"/>
    <hyperlink ref="B37:H37" location="'movilidad '!B1" display="11. Recorridos por modo"/>
    <hyperlink ref="B38:H38" location="'movilidad '!B107" display="12. Tiempos y distancias promedios"/>
    <hyperlink ref="B43:H43" location="'gestión del tránsito '!B5" display="13. Empleados en la gestión del tránsito"/>
    <hyperlink ref="B44:H44" location="'gestión del tránsito '!B17" display="14. Recursos materiales para la gestión del tránsito"/>
    <hyperlink ref="B45:H45" location="'gestión del tránsito '!B32" display="15. Operaciones especiales de gestión de tránsito"/>
    <hyperlink ref="B46:H46" location="'gestión del tránsito '!B1" display="16. Política de estacionamiento"/>
    <hyperlink ref="B51:H51" location="'oferta tp publico'!B5" display="17. Reglamentación de servicios de transporte público"/>
    <hyperlink ref="B52:H52" location="'oferta tp publico'!B3" display="18. Oferta de servicios de transporte publico con rutas fijas"/>
    <hyperlink ref="B53:H53" location="'oferta tp publico'!B9" display="19. Capacidad y ocupación de los vehículos de transporte público"/>
    <hyperlink ref="B54:H54" location="'oferta tp publico'!B1" display="20. Trabajadores en transporte público"/>
    <hyperlink ref="B59:H59" location="'tarifas tp publico '!C5" display="21. Tarifas de transporte público"/>
    <hyperlink ref="B60:H60" location="'tarifas tp publico '!C36" display="22. Costos e recaudación"/>
    <hyperlink ref="B65:H65" location="'energía '!B5" display="23. Eficiencia energetica de cada modo"/>
    <hyperlink ref="B70:H70" location="'contaminación '!B5" display="24. Emisión de contaminantes por tipo de combustible"/>
    <hyperlink ref="B71:H71" location="'contaminación '!B27" display="25. Grados de contaminación del aire "/>
    <hyperlink ref="B76:H76" location="'accidentes '!B5" display="26. Accidentes de tránsito"/>
    <hyperlink ref="B77:H77" location="'accidentes '!B30" display="27. Muertos y Heridos en accidentes"/>
    <hyperlink ref="B78:H78" location="'accidentes '!B30" display="28. Víctimas por modo de tranporte"/>
    <hyperlink ref="B83:H83" location="'impuestos-costos '!B5" display="29. Impuestos y tasas"/>
    <hyperlink ref="B84:H84" location="'impuestos-costos '!B36" display="30. Costos de energía"/>
    <hyperlink ref="B85:H85" location="'impuestos-costos '!B50" display="31. Costos anuales de utilización de vehículos individuales"/>
    <hyperlink ref="B90:H90" location="'patrimonio '!B5" display="32. Valor del patrimonio público de vías"/>
    <hyperlink ref="B91:H91" location="'patrimonio '!B20" display="33. Valor del patrimonio de vehículos de uso público"/>
    <hyperlink ref="B92:H92" location="'patrimonio '!B34" display="34. Valor del patrimonio de vehículos de uso privado"/>
  </hyperlinks>
  <pageMargins left="0.19" right="0.4" top="1.96" bottom="0.98" header="0.49" footer="0.49"/>
  <pageSetup scale="84" fitToHeight="7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28"/>
  <sheetViews>
    <sheetView workbookViewId="0"/>
  </sheetViews>
  <sheetFormatPr baseColWidth="10" defaultColWidth="12.83203125" defaultRowHeight="30.75" customHeight="1" x14ac:dyDescent="0"/>
  <cols>
    <col min="1" max="1" width="12.83203125" style="33" customWidth="1"/>
    <col min="2" max="2" width="34.6640625" style="33" customWidth="1"/>
    <col min="3" max="3" width="15.5" style="33" customWidth="1"/>
    <col min="4" max="4" width="19.1640625" style="33" customWidth="1"/>
    <col min="5" max="5" width="21.83203125" style="33" customWidth="1"/>
    <col min="6" max="6" width="18.1640625" style="33" customWidth="1"/>
    <col min="7" max="7" width="25.83203125" style="33" customWidth="1"/>
    <col min="8" max="8" width="21.1640625" style="33" customWidth="1"/>
    <col min="9" max="9" width="21.6640625" style="33" customWidth="1"/>
    <col min="10" max="10" width="12.83203125" style="33" customWidth="1"/>
    <col min="11" max="16384" width="12.83203125" style="33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1"/>
      <c r="H2" s="290" t="s">
        <v>582</v>
      </c>
      <c r="I2" s="290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3" ht="80" customHeight="1">
      <c r="B5" s="311" t="s">
        <v>255</v>
      </c>
      <c r="C5" s="311"/>
      <c r="D5" s="311"/>
      <c r="E5" s="311"/>
      <c r="F5" s="311"/>
      <c r="G5" s="311"/>
      <c r="H5" s="311"/>
      <c r="I5" s="311"/>
    </row>
    <row r="6" spans="2:13" ht="30.75" customHeight="1">
      <c r="B6" s="34"/>
      <c r="C6" s="34"/>
      <c r="D6" s="34"/>
      <c r="E6" s="34"/>
      <c r="F6" s="34"/>
      <c r="G6" s="34"/>
      <c r="H6" s="34"/>
      <c r="I6" s="34"/>
    </row>
    <row r="7" spans="2:13" ht="30.75" customHeight="1">
      <c r="B7" s="186" t="s">
        <v>258</v>
      </c>
      <c r="C7" s="35" t="s">
        <v>314</v>
      </c>
      <c r="D7" s="36"/>
      <c r="E7" s="36"/>
      <c r="F7" s="36"/>
      <c r="G7" s="35" t="s">
        <v>315</v>
      </c>
      <c r="H7" s="312" t="s">
        <v>343</v>
      </c>
      <c r="I7" s="312"/>
    </row>
    <row r="8" spans="2:13" ht="30.75" customHeight="1">
      <c r="B8" s="313" t="s">
        <v>344</v>
      </c>
      <c r="C8" s="315" t="s">
        <v>257</v>
      </c>
      <c r="D8" s="315"/>
      <c r="E8" s="315" t="s">
        <v>256</v>
      </c>
      <c r="F8" s="315"/>
      <c r="G8" s="37" t="s">
        <v>259</v>
      </c>
      <c r="H8" s="315" t="s">
        <v>269</v>
      </c>
      <c r="I8" s="315"/>
    </row>
    <row r="9" spans="2:13" ht="30.75" customHeight="1">
      <c r="B9" s="314"/>
      <c r="C9" s="247" t="s">
        <v>31</v>
      </c>
      <c r="D9" s="247" t="s">
        <v>254</v>
      </c>
      <c r="E9" s="247" t="s">
        <v>31</v>
      </c>
      <c r="F9" s="247" t="s">
        <v>16</v>
      </c>
      <c r="G9" s="249" t="s">
        <v>345</v>
      </c>
      <c r="H9" s="247" t="s">
        <v>31</v>
      </c>
      <c r="I9" s="249" t="s">
        <v>270</v>
      </c>
    </row>
    <row r="10" spans="2:13" ht="30.75" customHeight="1">
      <c r="B10" s="39" t="s">
        <v>316</v>
      </c>
      <c r="C10" s="40">
        <v>330.95400000000001</v>
      </c>
      <c r="D10" s="40">
        <v>276</v>
      </c>
      <c r="E10" s="42">
        <v>2412937</v>
      </c>
      <c r="F10" s="47"/>
      <c r="G10" s="42">
        <v>1593.8060351945137</v>
      </c>
      <c r="H10" s="42">
        <v>957573.20951305877</v>
      </c>
      <c r="I10" s="42">
        <v>733762.66823937022</v>
      </c>
      <c r="K10" s="45"/>
    </row>
    <row r="11" spans="2:13" ht="30.75" customHeight="1">
      <c r="B11" s="261" t="s">
        <v>317</v>
      </c>
      <c r="C11" s="262">
        <v>345.91300000000001</v>
      </c>
      <c r="D11" s="262">
        <v>66.06</v>
      </c>
      <c r="E11" s="263">
        <v>415098</v>
      </c>
      <c r="F11" s="44"/>
      <c r="G11" s="263">
        <v>684.65854988680462</v>
      </c>
      <c r="H11" s="263">
        <v>77942.716025857226</v>
      </c>
      <c r="I11" s="263">
        <v>51321.548813098212</v>
      </c>
    </row>
    <row r="12" spans="2:13" ht="30.75" customHeight="1">
      <c r="B12" s="39" t="s">
        <v>318</v>
      </c>
      <c r="C12" s="40">
        <v>194.58600000000001</v>
      </c>
      <c r="D12" s="40">
        <v>95.63</v>
      </c>
      <c r="E12" s="42">
        <v>608650</v>
      </c>
      <c r="F12" s="47"/>
      <c r="G12" s="42">
        <v>830.3813502563363</v>
      </c>
      <c r="H12" s="42">
        <v>165919.02189789363</v>
      </c>
      <c r="I12" s="42">
        <v>113675.15752640883</v>
      </c>
    </row>
    <row r="13" spans="2:13" ht="30.75" customHeight="1">
      <c r="B13" s="261" t="s">
        <v>319</v>
      </c>
      <c r="C13" s="262">
        <v>73.027000000000001</v>
      </c>
      <c r="D13" s="262">
        <v>23.76</v>
      </c>
      <c r="E13" s="263">
        <v>148535</v>
      </c>
      <c r="F13" s="44"/>
      <c r="G13" s="263">
        <v>509.47869270581094</v>
      </c>
      <c r="H13" s="263">
        <v>23758.322283822006</v>
      </c>
      <c r="I13" s="263">
        <v>16314.925468585803</v>
      </c>
    </row>
    <row r="14" spans="2:13" ht="30.75" customHeight="1">
      <c r="B14" s="39" t="s">
        <v>320</v>
      </c>
      <c r="C14" s="40">
        <v>495.875</v>
      </c>
      <c r="D14" s="40">
        <v>22.98</v>
      </c>
      <c r="E14" s="42">
        <v>81833</v>
      </c>
      <c r="F14" s="47"/>
      <c r="G14" s="42">
        <v>805.86610231784982</v>
      </c>
      <c r="H14" s="42">
        <v>28649.133226459206</v>
      </c>
      <c r="I14" s="42">
        <v>17171.428499870402</v>
      </c>
    </row>
    <row r="15" spans="2:13" ht="30.75" customHeight="1">
      <c r="B15" s="261" t="s">
        <v>321</v>
      </c>
      <c r="C15" s="262">
        <v>428.44900000000001</v>
      </c>
      <c r="D15" s="262">
        <v>9.36</v>
      </c>
      <c r="E15" s="263">
        <v>72207</v>
      </c>
      <c r="F15" s="44"/>
      <c r="G15" s="263">
        <v>1160.7315835934328</v>
      </c>
      <c r="H15" s="263">
        <v>20609.662951470607</v>
      </c>
      <c r="I15" s="263">
        <v>14509.781868073804</v>
      </c>
    </row>
    <row r="16" spans="2:13" ht="30.75" customHeight="1">
      <c r="B16" s="39" t="s">
        <v>322</v>
      </c>
      <c r="C16" s="40">
        <v>550.99099999999999</v>
      </c>
      <c r="D16" s="40">
        <v>8.6300000000000008</v>
      </c>
      <c r="E16" s="42">
        <v>79852</v>
      </c>
      <c r="F16" s="47"/>
      <c r="G16" s="42">
        <v>768.69352528068805</v>
      </c>
      <c r="H16" s="42">
        <v>28828.707407551807</v>
      </c>
      <c r="I16" s="42">
        <v>14299.181781347403</v>
      </c>
    </row>
    <row r="17" spans="2:9" ht="30.75" customHeight="1">
      <c r="B17" s="261" t="s">
        <v>323</v>
      </c>
      <c r="C17" s="262">
        <v>154.18</v>
      </c>
      <c r="D17" s="262">
        <v>36.24</v>
      </c>
      <c r="E17" s="263">
        <v>329112</v>
      </c>
      <c r="F17" s="44"/>
      <c r="G17" s="263">
        <v>517.61814261424126</v>
      </c>
      <c r="H17" s="263">
        <v>43482.336656291409</v>
      </c>
      <c r="I17" s="263">
        <v>30142.137412716009</v>
      </c>
    </row>
    <row r="18" spans="2:9" ht="30.75" customHeight="1">
      <c r="B18" s="39" t="s">
        <v>324</v>
      </c>
      <c r="C18" s="40">
        <v>303.56400000000002</v>
      </c>
      <c r="D18" s="40">
        <v>12.23</v>
      </c>
      <c r="E18" s="42">
        <v>120770</v>
      </c>
      <c r="F18" s="47"/>
      <c r="G18" s="42">
        <v>657.53916246868653</v>
      </c>
      <c r="H18" s="42">
        <v>20450.772707467204</v>
      </c>
      <c r="I18" s="42">
        <v>13457.721613400403</v>
      </c>
    </row>
    <row r="19" spans="2:9" ht="30.75" customHeight="1">
      <c r="B19" s="261" t="s">
        <v>325</v>
      </c>
      <c r="C19" s="262">
        <v>233.75899999999999</v>
      </c>
      <c r="D19" s="262">
        <v>11.58</v>
      </c>
      <c r="E19" s="263">
        <v>222507</v>
      </c>
      <c r="F19" s="44"/>
      <c r="G19" s="263">
        <v>591.81794936877134</v>
      </c>
      <c r="H19" s="263">
        <v>36498.687351810608</v>
      </c>
      <c r="I19" s="263">
        <v>24892.178107893607</v>
      </c>
    </row>
    <row r="20" spans="2:9" ht="30.75" customHeight="1">
      <c r="B20" s="39" t="s">
        <v>326</v>
      </c>
      <c r="C20" s="40">
        <v>537.476</v>
      </c>
      <c r="D20" s="40">
        <v>31.29</v>
      </c>
      <c r="E20" s="42">
        <v>217506</v>
      </c>
      <c r="F20" s="47"/>
      <c r="G20" s="42">
        <v>843.66851774078293</v>
      </c>
      <c r="H20" s="42">
        <v>57438.353117749815</v>
      </c>
      <c r="I20" s="42">
        <v>35180.556451853408</v>
      </c>
    </row>
    <row r="21" spans="2:9" ht="30.75" customHeight="1">
      <c r="B21" s="261" t="s">
        <v>327</v>
      </c>
      <c r="C21" s="262">
        <v>70.108000000000004</v>
      </c>
      <c r="D21" s="262">
        <v>8.77</v>
      </c>
      <c r="E21" s="263">
        <v>94191</v>
      </c>
      <c r="F21" s="44"/>
      <c r="G21" s="263">
        <v>595.46374464025575</v>
      </c>
      <c r="H21" s="263">
        <v>14881.152556720805</v>
      </c>
      <c r="I21" s="263">
        <v>10057.094320144202</v>
      </c>
    </row>
    <row r="22" spans="2:9" ht="30.75" customHeight="1">
      <c r="B22" s="268" t="s">
        <v>31</v>
      </c>
      <c r="C22" s="264">
        <f>SUM(C10:C21)</f>
        <v>3718.8820000000001</v>
      </c>
      <c r="D22" s="264">
        <f>SUM(D10:D21)</f>
        <v>602.53</v>
      </c>
      <c r="E22" s="269">
        <f>SUM(E10:E21)</f>
        <v>4803198</v>
      </c>
      <c r="F22" s="269">
        <f>SUM(F10:F21)</f>
        <v>0</v>
      </c>
      <c r="G22" s="269">
        <f>AVERAGE(G10:G21)</f>
        <v>796.64361300568123</v>
      </c>
      <c r="H22" s="269">
        <f>SUM(H10:H21)</f>
        <v>1476032.0756961531</v>
      </c>
      <c r="I22" s="269">
        <f>SUM(I10:I21)</f>
        <v>1074784.3801027623</v>
      </c>
    </row>
    <row r="23" spans="2:9" ht="30.75" customHeight="1">
      <c r="B23" s="265"/>
      <c r="C23" s="266"/>
      <c r="D23" s="266"/>
      <c r="E23" s="267"/>
      <c r="F23" s="267"/>
      <c r="G23" s="267"/>
      <c r="H23" s="267"/>
      <c r="I23" s="267"/>
    </row>
    <row r="24" spans="2:9" ht="25" customHeight="1">
      <c r="B24" s="309" t="s">
        <v>349</v>
      </c>
      <c r="C24" s="309"/>
      <c r="D24" s="309"/>
      <c r="E24" s="309"/>
      <c r="F24" s="309"/>
      <c r="G24" s="309"/>
      <c r="H24" s="309"/>
      <c r="I24" s="309"/>
    </row>
    <row r="26" spans="2:9" ht="30.75" customHeight="1">
      <c r="B26" s="48" t="s">
        <v>346</v>
      </c>
      <c r="C26" s="246"/>
      <c r="H26" s="246"/>
      <c r="I26" s="246" t="s">
        <v>565</v>
      </c>
    </row>
    <row r="28" spans="2:9" ht="50" customHeight="1">
      <c r="B28" s="310" t="s">
        <v>347</v>
      </c>
      <c r="C28" s="310"/>
      <c r="D28" s="310"/>
      <c r="E28" s="310"/>
      <c r="F28" s="310"/>
      <c r="G28" s="310"/>
      <c r="H28" s="310"/>
      <c r="I28" s="310"/>
    </row>
  </sheetData>
  <mergeCells count="9">
    <mergeCell ref="B24:I24"/>
    <mergeCell ref="B28:I28"/>
    <mergeCell ref="H2:I2"/>
    <mergeCell ref="B5:I5"/>
    <mergeCell ref="H7:I7"/>
    <mergeCell ref="B8:B9"/>
    <mergeCell ref="C8:D8"/>
    <mergeCell ref="E8:F8"/>
    <mergeCell ref="H8:I8"/>
  </mergeCells>
  <phoneticPr fontId="41" type="noConversion"/>
  <hyperlinks>
    <hyperlink ref="B28" location="'lista de datos'!A1" display="Volver al índice"/>
    <hyperlink ref="C28" location="'lista de datos'!A1" display="'lista de datos'!A1"/>
    <hyperlink ref="D28" location="'lista de datos'!A1" display="'lista de datos'!A1"/>
    <hyperlink ref="E28" location="'lista de datos'!A1" display="'lista de datos'!A1"/>
    <hyperlink ref="F28" location="'lista de datos'!A1" display="'lista de datos'!A1"/>
    <hyperlink ref="G28" location="'lista de datos'!A1" display="'lista de datos'!A1"/>
    <hyperlink ref="H28" location="'lista de datos'!A1" display="'lista de datos'!A1"/>
    <hyperlink ref="I28" location="'lista de datos'!A1" display="'lista de datos'!A1"/>
    <hyperlink ref="I26" location="'socioeconómicos '!A1" display="Siguiente   "/>
    <hyperlink ref="B26" location="'lista de datos'!A1" display=" Atrás "/>
  </hyperlinks>
  <pageMargins left="0.19" right="0.4" top="1.37" bottom="0.98" header="0.49" footer="0.49"/>
  <pageSetup scale="5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9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2"/>
  <sheetViews>
    <sheetView workbookViewId="0"/>
  </sheetViews>
  <sheetFormatPr baseColWidth="10" defaultColWidth="12.83203125" defaultRowHeight="30.75" customHeight="1" x14ac:dyDescent="0"/>
  <cols>
    <col min="1" max="2" width="12.83203125" style="49" customWidth="1"/>
    <col min="3" max="3" width="35.83203125" style="49" customWidth="1"/>
    <col min="4" max="4" width="20.83203125" style="49" customWidth="1"/>
    <col min="5" max="6" width="14.83203125" style="49" customWidth="1"/>
    <col min="7" max="7" width="12.83203125" style="49" customWidth="1"/>
    <col min="8" max="8" width="16.33203125" style="49" customWidth="1"/>
    <col min="9" max="9" width="12.83203125" style="49" customWidth="1"/>
    <col min="10" max="16384" width="12.83203125" style="49"/>
  </cols>
  <sheetData>
    <row r="1" spans="2:12" s="2" customFormat="1" ht="30.75" customHeight="1"/>
    <row r="2" spans="2:12" s="2" customFormat="1" ht="62" customHeight="1">
      <c r="B2" s="1"/>
      <c r="C2" s="1"/>
      <c r="D2" s="1"/>
      <c r="E2" s="1"/>
      <c r="F2" s="290" t="s">
        <v>582</v>
      </c>
      <c r="G2" s="290"/>
      <c r="H2" s="290"/>
    </row>
    <row r="3" spans="2:12" s="2" customFormat="1" ht="30.75" customHeight="1">
      <c r="B3" s="1"/>
      <c r="C3" s="1"/>
      <c r="D3" s="1"/>
      <c r="E3" s="1"/>
      <c r="J3" s="3"/>
      <c r="K3" s="3"/>
      <c r="L3" s="3"/>
    </row>
    <row r="4" spans="2:12" ht="25.5" customHeight="1"/>
    <row r="5" spans="2:12" ht="30.75" customHeight="1">
      <c r="B5" s="50"/>
      <c r="C5" s="51"/>
      <c r="D5" s="52"/>
      <c r="E5" s="52"/>
      <c r="F5" s="53"/>
      <c r="G5" s="50"/>
      <c r="H5" s="50"/>
    </row>
    <row r="6" spans="2:12" s="55" customFormat="1" ht="30.75" customHeight="1">
      <c r="B6" s="316" t="s">
        <v>271</v>
      </c>
      <c r="C6" s="316"/>
      <c r="D6" s="316"/>
      <c r="E6" s="316"/>
      <c r="F6" s="316"/>
      <c r="G6" s="316"/>
      <c r="H6" s="316"/>
      <c r="I6" s="54"/>
    </row>
    <row r="7" spans="2:12" ht="86" customHeight="1">
      <c r="B7" s="317" t="s">
        <v>360</v>
      </c>
      <c r="C7" s="317"/>
      <c r="D7" s="317"/>
      <c r="E7" s="317"/>
      <c r="F7" s="317"/>
      <c r="G7" s="317"/>
      <c r="H7" s="56"/>
    </row>
    <row r="8" spans="2:12" ht="99.75" customHeight="1">
      <c r="B8" s="318" t="s">
        <v>361</v>
      </c>
      <c r="C8" s="318"/>
      <c r="D8" s="318"/>
      <c r="E8" s="318"/>
      <c r="F8" s="318"/>
      <c r="G8" s="318"/>
      <c r="H8" s="57"/>
    </row>
    <row r="9" spans="2:12" ht="30.75" customHeight="1">
      <c r="B9" s="53"/>
      <c r="C9" s="53"/>
      <c r="D9" s="53"/>
      <c r="E9" s="53"/>
      <c r="F9" s="53"/>
      <c r="G9" s="58"/>
      <c r="H9" s="53"/>
    </row>
    <row r="10" spans="2:12" ht="30.75" customHeight="1">
      <c r="B10" s="59"/>
      <c r="C10" s="59"/>
      <c r="D10" s="59"/>
      <c r="E10" s="59"/>
      <c r="F10" s="59"/>
      <c r="G10" s="59"/>
      <c r="H10" s="60"/>
    </row>
    <row r="11" spans="2:12" ht="30.75" customHeight="1">
      <c r="B11" s="319" t="s">
        <v>262</v>
      </c>
      <c r="C11" s="319"/>
      <c r="D11" s="319"/>
      <c r="E11" s="319"/>
      <c r="F11" s="319"/>
      <c r="G11" s="319"/>
      <c r="H11" s="319"/>
    </row>
    <row r="12" spans="2:12" ht="30.75" customHeight="1">
      <c r="B12" s="61"/>
      <c r="C12" s="61"/>
      <c r="D12" s="61"/>
      <c r="E12" s="61"/>
      <c r="F12" s="61"/>
      <c r="G12" s="61"/>
      <c r="H12" s="61"/>
    </row>
    <row r="13" spans="2:12" ht="30.75" customHeight="1">
      <c r="C13" s="62" t="s">
        <v>261</v>
      </c>
      <c r="D13" s="35" t="s">
        <v>215</v>
      </c>
      <c r="E13" s="63"/>
      <c r="F13" s="63"/>
      <c r="G13" s="63"/>
      <c r="H13" s="60"/>
    </row>
    <row r="14" spans="2:12" ht="30.75" customHeight="1">
      <c r="C14" s="62" t="s">
        <v>253</v>
      </c>
      <c r="D14" s="64"/>
      <c r="E14" s="63"/>
      <c r="F14" s="63"/>
      <c r="G14" s="63"/>
      <c r="H14" s="60"/>
    </row>
    <row r="15" spans="2:12" ht="30.75" customHeight="1">
      <c r="D15" s="60"/>
      <c r="E15" s="65"/>
      <c r="F15" s="60"/>
      <c r="G15" s="60"/>
      <c r="H15" s="60"/>
    </row>
    <row r="16" spans="2:12" ht="51" customHeight="1">
      <c r="B16" s="320" t="s">
        <v>350</v>
      </c>
      <c r="C16" s="320"/>
      <c r="D16" s="320"/>
      <c r="E16" s="320"/>
      <c r="F16" s="320"/>
      <c r="G16" s="320"/>
      <c r="H16" s="320"/>
    </row>
    <row r="17" spans="2:8" ht="30.75" customHeight="1">
      <c r="C17" s="66"/>
      <c r="E17" s="60"/>
      <c r="F17" s="60"/>
    </row>
    <row r="18" spans="2:8" ht="30.75" customHeight="1">
      <c r="C18" s="66"/>
      <c r="D18" s="67" t="s">
        <v>296</v>
      </c>
      <c r="E18" s="60"/>
      <c r="F18" s="60"/>
    </row>
    <row r="19" spans="2:8" ht="40" customHeight="1">
      <c r="C19" s="37" t="s">
        <v>302</v>
      </c>
      <c r="D19" s="68" t="s">
        <v>7</v>
      </c>
      <c r="E19" s="60"/>
      <c r="F19" s="60"/>
    </row>
    <row r="20" spans="2:8" ht="30.75" customHeight="1">
      <c r="C20" s="69" t="s">
        <v>31</v>
      </c>
      <c r="D20" s="70">
        <v>3718.8820000000001</v>
      </c>
      <c r="E20" s="60"/>
      <c r="F20" s="60"/>
    </row>
    <row r="21" spans="2:8" ht="30.75" customHeight="1">
      <c r="C21" s="71" t="s">
        <v>307</v>
      </c>
      <c r="D21" s="72">
        <v>602.53</v>
      </c>
      <c r="E21" s="60"/>
      <c r="F21" s="60"/>
    </row>
    <row r="22" spans="2:8" ht="30.75" customHeight="1">
      <c r="C22" s="62" t="s">
        <v>308</v>
      </c>
      <c r="D22" s="72">
        <f>D20-D21</f>
        <v>3116.3519999999999</v>
      </c>
      <c r="E22" s="60"/>
      <c r="F22" s="60"/>
    </row>
    <row r="23" spans="2:8" ht="30.75" customHeight="1">
      <c r="D23" s="73"/>
      <c r="E23" s="60"/>
      <c r="F23" s="60"/>
      <c r="G23" s="60"/>
      <c r="H23" s="60"/>
    </row>
    <row r="24" spans="2:8" ht="51" customHeight="1">
      <c r="B24" s="320" t="s">
        <v>351</v>
      </c>
      <c r="C24" s="320"/>
      <c r="D24" s="320"/>
      <c r="E24" s="320"/>
      <c r="F24" s="320"/>
      <c r="G24" s="320"/>
      <c r="H24" s="320"/>
    </row>
    <row r="25" spans="2:8" ht="30.75" customHeight="1">
      <c r="C25" s="74"/>
    </row>
    <row r="26" spans="2:8" ht="30.75" customHeight="1">
      <c r="C26" s="74"/>
      <c r="D26" s="67" t="s">
        <v>296</v>
      </c>
    </row>
    <row r="27" spans="2:8" ht="40" customHeight="1">
      <c r="C27" s="37" t="s">
        <v>14</v>
      </c>
      <c r="D27" s="37" t="s">
        <v>15</v>
      </c>
      <c r="E27" s="60"/>
      <c r="F27" s="60"/>
      <c r="G27" s="60"/>
      <c r="H27" s="60"/>
    </row>
    <row r="28" spans="2:8" ht="30.75" customHeight="1">
      <c r="C28" s="69" t="s">
        <v>31</v>
      </c>
      <c r="D28" s="75">
        <v>4803198</v>
      </c>
      <c r="E28" s="60"/>
      <c r="F28" s="60"/>
      <c r="G28" s="60"/>
      <c r="H28" s="60"/>
    </row>
    <row r="29" spans="2:8" ht="30.75" customHeight="1">
      <c r="C29" s="71" t="s">
        <v>16</v>
      </c>
      <c r="D29" s="76"/>
      <c r="E29" s="60"/>
      <c r="F29" s="60"/>
      <c r="G29" s="60"/>
      <c r="H29" s="60"/>
    </row>
    <row r="30" spans="2:8" ht="30.75" customHeight="1">
      <c r="C30" s="71" t="s">
        <v>17</v>
      </c>
      <c r="D30" s="76"/>
      <c r="E30" s="60"/>
      <c r="F30" s="60"/>
      <c r="G30" s="60"/>
      <c r="H30" s="60"/>
    </row>
    <row r="31" spans="2:8" ht="30.75" customHeight="1">
      <c r="E31" s="60"/>
      <c r="F31" s="60"/>
      <c r="G31" s="60"/>
      <c r="H31" s="60"/>
    </row>
    <row r="32" spans="2:8" ht="51" customHeight="1">
      <c r="B32" s="320" t="s">
        <v>352</v>
      </c>
      <c r="C32" s="320"/>
      <c r="D32" s="320"/>
      <c r="E32" s="320"/>
      <c r="F32" s="320"/>
      <c r="G32" s="320"/>
      <c r="H32" s="320"/>
    </row>
    <row r="33" spans="2:8" ht="30.75" customHeight="1">
      <c r="C33" s="60"/>
    </row>
    <row r="34" spans="2:8" ht="30.75" customHeight="1">
      <c r="C34" s="60"/>
      <c r="D34" s="67" t="s">
        <v>296</v>
      </c>
    </row>
    <row r="35" spans="2:8" ht="40" customHeight="1">
      <c r="C35" s="37" t="s">
        <v>18</v>
      </c>
      <c r="D35" s="37" t="s">
        <v>19</v>
      </c>
      <c r="E35" s="60"/>
      <c r="F35" s="60"/>
      <c r="G35" s="60"/>
      <c r="H35" s="60"/>
    </row>
    <row r="36" spans="2:8" ht="30.75" customHeight="1">
      <c r="C36" s="71" t="s">
        <v>20</v>
      </c>
      <c r="D36" s="38"/>
      <c r="E36" s="60"/>
      <c r="F36" s="60"/>
      <c r="G36" s="60"/>
      <c r="H36" s="60"/>
    </row>
    <row r="37" spans="2:8" ht="30.75" customHeight="1">
      <c r="C37" s="71" t="s">
        <v>353</v>
      </c>
      <c r="D37" s="77">
        <v>16109.926091999996</v>
      </c>
      <c r="E37" s="60"/>
      <c r="F37" s="60"/>
      <c r="G37" s="60"/>
      <c r="H37" s="60"/>
    </row>
    <row r="38" spans="2:8" ht="30.75" customHeight="1">
      <c r="C38" s="71" t="s">
        <v>354</v>
      </c>
      <c r="D38" s="77">
        <v>467187.85666799993</v>
      </c>
      <c r="E38" s="60"/>
      <c r="F38" s="60"/>
      <c r="G38" s="60"/>
      <c r="H38" s="60"/>
    </row>
    <row r="39" spans="2:8" ht="30.75" customHeight="1">
      <c r="C39" s="71" t="s">
        <v>67</v>
      </c>
      <c r="D39" s="77">
        <v>2201689.8992399997</v>
      </c>
      <c r="E39" s="60"/>
      <c r="F39" s="60"/>
      <c r="G39" s="60"/>
      <c r="H39" s="60"/>
    </row>
    <row r="40" spans="2:8" ht="30.75" customHeight="1">
      <c r="C40" s="71" t="s">
        <v>64</v>
      </c>
      <c r="D40" s="77"/>
      <c r="E40" s="60"/>
      <c r="F40" s="60"/>
      <c r="G40" s="60"/>
      <c r="H40" s="60"/>
    </row>
    <row r="41" spans="2:8" ht="30.75" customHeight="1">
      <c r="C41" s="69" t="s">
        <v>238</v>
      </c>
      <c r="D41" s="270"/>
      <c r="E41" s="60"/>
      <c r="F41" s="60"/>
      <c r="G41" s="60"/>
      <c r="H41" s="60"/>
    </row>
    <row r="42" spans="2:8" ht="30.75" customHeight="1">
      <c r="C42" s="71" t="s">
        <v>21</v>
      </c>
      <c r="D42" s="77"/>
      <c r="E42" s="60"/>
      <c r="F42" s="60"/>
      <c r="G42" s="60"/>
      <c r="H42" s="60"/>
    </row>
    <row r="43" spans="2:8" ht="30.75" customHeight="1">
      <c r="C43" s="78" t="s">
        <v>142</v>
      </c>
      <c r="D43" s="270">
        <f>SUM(D37:D42)</f>
        <v>2684987.6819999996</v>
      </c>
      <c r="E43" s="60"/>
      <c r="F43" s="60"/>
      <c r="G43" s="60"/>
      <c r="H43" s="60"/>
    </row>
    <row r="44" spans="2:8" ht="30.75" customHeight="1">
      <c r="C44" s="79"/>
      <c r="D44" s="80"/>
      <c r="E44" s="60"/>
      <c r="F44" s="60"/>
      <c r="G44" s="60"/>
      <c r="H44" s="60"/>
    </row>
    <row r="45" spans="2:8" ht="25" customHeight="1">
      <c r="B45" s="322" t="s">
        <v>355</v>
      </c>
      <c r="C45" s="322"/>
      <c r="D45" s="322"/>
      <c r="E45" s="322"/>
      <c r="F45" s="322"/>
      <c r="G45" s="322"/>
      <c r="H45" s="322"/>
    </row>
    <row r="46" spans="2:8" ht="30.75" customHeight="1">
      <c r="C46" s="80"/>
      <c r="D46" s="73"/>
      <c r="E46" s="60"/>
      <c r="F46" s="60"/>
      <c r="G46" s="60"/>
      <c r="H46" s="60"/>
    </row>
    <row r="47" spans="2:8" ht="51" customHeight="1">
      <c r="B47" s="320" t="s">
        <v>356</v>
      </c>
      <c r="C47" s="320"/>
      <c r="D47" s="320"/>
      <c r="E47" s="320"/>
      <c r="F47" s="320"/>
      <c r="G47" s="320"/>
      <c r="H47" s="320"/>
    </row>
    <row r="48" spans="2:8" ht="30.75" customHeight="1">
      <c r="B48" s="81"/>
      <c r="C48" s="60"/>
      <c r="E48" s="82"/>
      <c r="F48" s="60"/>
      <c r="G48" s="60"/>
      <c r="H48" s="60"/>
    </row>
    <row r="49" spans="2:9" ht="30.75" customHeight="1">
      <c r="B49" s="81"/>
      <c r="C49" s="60"/>
      <c r="D49" s="67" t="s">
        <v>296</v>
      </c>
      <c r="E49" s="82"/>
      <c r="F49" s="60"/>
      <c r="G49" s="60"/>
      <c r="H49" s="60"/>
    </row>
    <row r="50" spans="2:9" ht="30.75" customHeight="1">
      <c r="C50" s="62" t="s">
        <v>135</v>
      </c>
      <c r="D50" s="83">
        <v>380</v>
      </c>
      <c r="E50" s="60"/>
      <c r="F50" s="60"/>
      <c r="G50" s="60"/>
      <c r="H50" s="60"/>
    </row>
    <row r="51" spans="2:9" ht="30.75" customHeight="1">
      <c r="D51" s="73"/>
      <c r="E51" s="60"/>
      <c r="F51" s="60"/>
      <c r="G51" s="60"/>
      <c r="H51" s="60"/>
    </row>
    <row r="52" spans="2:9" ht="39.75" customHeight="1">
      <c r="C52" s="84" t="s">
        <v>120</v>
      </c>
      <c r="D52" s="84" t="s">
        <v>260</v>
      </c>
      <c r="E52" s="84" t="s">
        <v>63</v>
      </c>
      <c r="F52" s="84" t="s">
        <v>357</v>
      </c>
      <c r="G52" s="84" t="s">
        <v>358</v>
      </c>
      <c r="H52" s="60"/>
    </row>
    <row r="53" spans="2:9" ht="30.75" customHeight="1">
      <c r="B53" s="60"/>
      <c r="C53" s="62" t="s">
        <v>102</v>
      </c>
      <c r="D53" s="85">
        <f>+E53/D50</f>
        <v>2.5261052631578944</v>
      </c>
      <c r="E53" s="89">
        <v>959.92</v>
      </c>
      <c r="F53" s="35"/>
      <c r="G53" s="35"/>
      <c r="H53" s="60"/>
    </row>
    <row r="54" spans="2:9" ht="30.75" customHeight="1">
      <c r="C54" s="62" t="s">
        <v>109</v>
      </c>
      <c r="D54" s="85">
        <f>+E54/D50</f>
        <v>1.9793947368421052</v>
      </c>
      <c r="E54" s="89">
        <v>752.17</v>
      </c>
      <c r="F54" s="35"/>
      <c r="G54" s="35"/>
      <c r="H54" s="60"/>
    </row>
    <row r="55" spans="2:9" ht="30.75" customHeight="1">
      <c r="C55" s="62" t="s">
        <v>359</v>
      </c>
      <c r="D55" s="41"/>
      <c r="E55" s="35"/>
      <c r="F55" s="86"/>
      <c r="G55" s="35"/>
      <c r="H55" s="60"/>
    </row>
    <row r="56" spans="2:9" ht="30.75" customHeight="1">
      <c r="C56" s="62" t="s">
        <v>134</v>
      </c>
      <c r="D56" s="35"/>
      <c r="E56" s="35"/>
      <c r="F56" s="35"/>
      <c r="G56" s="89">
        <v>1.79</v>
      </c>
      <c r="H56" s="60"/>
    </row>
    <row r="57" spans="2:9" ht="30.75" customHeight="1">
      <c r="D57" s="87"/>
    </row>
    <row r="58" spans="2:9" ht="25" customHeight="1">
      <c r="C58" s="309" t="s">
        <v>363</v>
      </c>
      <c r="D58" s="309"/>
      <c r="E58" s="309"/>
      <c r="F58" s="309"/>
      <c r="G58" s="309"/>
      <c r="H58" s="60"/>
    </row>
    <row r="60" spans="2:9" ht="30.75" customHeight="1">
      <c r="B60" s="323" t="s">
        <v>346</v>
      </c>
      <c r="C60" s="323"/>
      <c r="D60" s="323"/>
      <c r="E60" s="323"/>
      <c r="F60" s="33"/>
      <c r="G60" s="324" t="s">
        <v>566</v>
      </c>
      <c r="H60" s="325"/>
    </row>
    <row r="61" spans="2:9" ht="30.75" customHeight="1">
      <c r="B61" s="33"/>
      <c r="C61" s="33"/>
      <c r="D61" s="33"/>
      <c r="E61" s="33"/>
      <c r="F61" s="33"/>
      <c r="G61" s="33"/>
      <c r="H61" s="33"/>
      <c r="I61" s="33"/>
    </row>
    <row r="62" spans="2:9" ht="50" customHeight="1">
      <c r="B62" s="321" t="s">
        <v>347</v>
      </c>
      <c r="C62" s="321"/>
      <c r="D62" s="321"/>
      <c r="E62" s="321"/>
      <c r="F62" s="321"/>
      <c r="G62" s="321"/>
      <c r="H62" s="321"/>
      <c r="I62" s="88"/>
    </row>
  </sheetData>
  <mergeCells count="15">
    <mergeCell ref="B16:H16"/>
    <mergeCell ref="B62:H62"/>
    <mergeCell ref="B24:H24"/>
    <mergeCell ref="B32:H32"/>
    <mergeCell ref="B45:H45"/>
    <mergeCell ref="B47:H47"/>
    <mergeCell ref="C58:G58"/>
    <mergeCell ref="D60:E60"/>
    <mergeCell ref="B60:C60"/>
    <mergeCell ref="G60:H60"/>
    <mergeCell ref="F2:H2"/>
    <mergeCell ref="B6:H6"/>
    <mergeCell ref="B7:G7"/>
    <mergeCell ref="B8:G8"/>
    <mergeCell ref="B11:H11"/>
  </mergeCells>
  <phoneticPr fontId="41" type="noConversion"/>
  <hyperlinks>
    <hyperlink ref="B62" location="'lista de datos'!A1" display="Volver al índice"/>
    <hyperlink ref="I62" location="'lista de datos'!A1" display="'lista de datos'!A1"/>
    <hyperlink ref="G60" location="infraestructura!A1" display="Siguiente   "/>
    <hyperlink ref="H60" location="infraestructura!A1" display="infraestructura!A1"/>
    <hyperlink ref="B60" location="'datos generales'!A1" display=" Atrás "/>
    <hyperlink ref="C60" location="'datos generales'!A1" display="'datos generales'!A1"/>
    <hyperlink ref="G60:H60" location="'infraestructura '!A1" display="Siguiente   "/>
  </hyperlinks>
  <pageMargins left="0.19" right="0.4" top="1.7599999999999998" bottom="0.98" header="0.49" footer="0.49"/>
  <pageSetup scale="78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5" max="8" man="1"/>
    <brk id="31" max="8" man="1"/>
    <brk id="45" max="8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0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33" customWidth="1"/>
    <col min="2" max="2" width="11.6640625" style="33" customWidth="1"/>
    <col min="3" max="3" width="55.1640625" style="33" customWidth="1"/>
    <col min="4" max="4" width="15.83203125" style="33" customWidth="1"/>
    <col min="5" max="5" width="20.83203125" style="33" customWidth="1"/>
    <col min="6" max="7" width="13.83203125" style="33" customWidth="1"/>
    <col min="8" max="8" width="17" style="33" customWidth="1"/>
    <col min="9" max="9" width="6.83203125" style="33" customWidth="1"/>
    <col min="10" max="10" width="17.83203125" style="33" customWidth="1"/>
    <col min="11" max="11" width="61.1640625" style="33" customWidth="1"/>
    <col min="12" max="12" width="6.83203125" style="33" customWidth="1"/>
    <col min="13" max="16384" width="12.83203125" style="33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290" t="s">
        <v>582</v>
      </c>
      <c r="G2" s="290"/>
      <c r="H2" s="290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3" ht="50" customHeight="1">
      <c r="B5" s="320" t="s">
        <v>364</v>
      </c>
      <c r="C5" s="320"/>
      <c r="D5" s="320"/>
      <c r="E5" s="320"/>
      <c r="F5" s="320"/>
      <c r="G5" s="320"/>
      <c r="H5" s="320"/>
      <c r="I5" s="36"/>
    </row>
    <row r="6" spans="2:13" ht="30.75" customHeight="1">
      <c r="C6" s="36"/>
      <c r="D6" s="36"/>
      <c r="E6" s="36"/>
      <c r="F6" s="36"/>
      <c r="H6" s="36"/>
      <c r="I6" s="36"/>
    </row>
    <row r="7" spans="2:13" ht="30.75" customHeight="1">
      <c r="C7" s="36"/>
      <c r="D7" s="36"/>
      <c r="E7" s="36"/>
      <c r="F7" s="36"/>
      <c r="G7" s="67" t="s">
        <v>296</v>
      </c>
      <c r="H7" s="36"/>
      <c r="I7" s="36"/>
    </row>
    <row r="8" spans="2:13" ht="40" customHeight="1">
      <c r="C8" s="37" t="s">
        <v>365</v>
      </c>
      <c r="D8" s="330" t="s">
        <v>40</v>
      </c>
      <c r="E8" s="331"/>
      <c r="F8" s="84"/>
      <c r="G8" s="84" t="s">
        <v>366</v>
      </c>
      <c r="I8" s="91"/>
      <c r="J8" s="91"/>
      <c r="K8" s="91"/>
      <c r="L8" s="91"/>
    </row>
    <row r="9" spans="2:13" ht="30.75" customHeight="1">
      <c r="C9" s="38"/>
      <c r="D9" s="35" t="s">
        <v>13</v>
      </c>
      <c r="E9" s="38" t="s">
        <v>126</v>
      </c>
      <c r="F9" s="35" t="s">
        <v>12</v>
      </c>
      <c r="G9" s="92"/>
      <c r="I9" s="91"/>
      <c r="J9" s="326" t="s">
        <v>136</v>
      </c>
      <c r="K9" s="326"/>
      <c r="L9" s="91"/>
    </row>
    <row r="10" spans="2:13" ht="30.75" customHeight="1">
      <c r="C10" s="71" t="s">
        <v>8</v>
      </c>
      <c r="D10" s="76">
        <v>203.77599903124241</v>
      </c>
      <c r="E10" s="76">
        <v>0</v>
      </c>
      <c r="F10" s="76">
        <f>SUM(D10:E10)</f>
        <v>203.77599903124241</v>
      </c>
      <c r="G10" s="35"/>
      <c r="I10" s="91"/>
      <c r="J10" s="84" t="s">
        <v>60</v>
      </c>
      <c r="K10" s="84" t="s">
        <v>137</v>
      </c>
      <c r="L10" s="91"/>
    </row>
    <row r="11" spans="2:13" ht="30.75" customHeight="1">
      <c r="C11" s="71" t="s">
        <v>9</v>
      </c>
      <c r="D11" s="76">
        <v>677.41751029304919</v>
      </c>
      <c r="E11" s="76">
        <v>0</v>
      </c>
      <c r="F11" s="76">
        <f>SUM(D11:E11)</f>
        <v>677.41751029304919</v>
      </c>
      <c r="G11" s="35"/>
      <c r="I11" s="91"/>
      <c r="J11" s="71" t="s">
        <v>8</v>
      </c>
      <c r="K11" s="93" t="s">
        <v>192</v>
      </c>
      <c r="L11" s="91"/>
    </row>
    <row r="12" spans="2:13" ht="30.75" customHeight="1">
      <c r="C12" s="71" t="s">
        <v>10</v>
      </c>
      <c r="D12" s="76">
        <v>2704.1625817389199</v>
      </c>
      <c r="E12" s="76">
        <v>0</v>
      </c>
      <c r="F12" s="76">
        <f>SUM(D12:E12)</f>
        <v>2704.1625817389199</v>
      </c>
      <c r="G12" s="35"/>
      <c r="I12" s="91"/>
      <c r="J12" s="71" t="s">
        <v>9</v>
      </c>
      <c r="K12" s="94" t="s">
        <v>193</v>
      </c>
      <c r="L12" s="91"/>
    </row>
    <row r="13" spans="2:13" ht="30.75" customHeight="1">
      <c r="C13" s="71" t="s">
        <v>11</v>
      </c>
      <c r="D13" s="76">
        <v>7006.3145180431102</v>
      </c>
      <c r="E13" s="76">
        <v>778.47939089367878</v>
      </c>
      <c r="F13" s="76">
        <f>SUM(D13:E13)</f>
        <v>7784.7939089367892</v>
      </c>
      <c r="G13" s="35"/>
      <c r="I13" s="91"/>
      <c r="J13" s="71" t="s">
        <v>10</v>
      </c>
      <c r="K13" s="94" t="s">
        <v>194</v>
      </c>
      <c r="L13" s="91"/>
    </row>
    <row r="14" spans="2:13" ht="30.75" customHeight="1">
      <c r="C14" s="69" t="s">
        <v>12</v>
      </c>
      <c r="D14" s="75">
        <f>SUM(D10:D13)</f>
        <v>10591.670609106321</v>
      </c>
      <c r="E14" s="75">
        <f>SUM(E10:E13)</f>
        <v>778.47939089367878</v>
      </c>
      <c r="F14" s="75">
        <f>SUM(D14:E14)</f>
        <v>11370.15</v>
      </c>
      <c r="G14" s="95"/>
      <c r="H14" s="96"/>
      <c r="I14" s="97"/>
      <c r="J14" s="71" t="s">
        <v>11</v>
      </c>
      <c r="K14" s="94" t="s">
        <v>138</v>
      </c>
      <c r="L14" s="91"/>
    </row>
    <row r="15" spans="2:13" ht="42.75" customHeight="1">
      <c r="C15" s="71" t="s">
        <v>367</v>
      </c>
      <c r="D15" s="38"/>
      <c r="E15" s="38"/>
      <c r="F15" s="38"/>
      <c r="G15" s="35"/>
      <c r="H15" s="96"/>
      <c r="I15" s="97"/>
      <c r="J15" s="91"/>
      <c r="K15" s="91"/>
      <c r="L15" s="91"/>
    </row>
    <row r="17" spans="2:8" ht="25" customHeight="1">
      <c r="B17" s="327" t="s">
        <v>368</v>
      </c>
      <c r="C17" s="327"/>
      <c r="D17" s="327"/>
      <c r="E17" s="327"/>
      <c r="F17" s="327"/>
      <c r="G17" s="327"/>
      <c r="H17" s="327"/>
    </row>
    <row r="18" spans="2:8" ht="25" customHeight="1">
      <c r="B18" s="328" t="s">
        <v>369</v>
      </c>
      <c r="C18" s="328"/>
      <c r="D18" s="328"/>
      <c r="E18" s="328"/>
      <c r="F18" s="328"/>
      <c r="G18" s="328"/>
      <c r="H18" s="328"/>
    </row>
    <row r="19" spans="2:8" ht="25" customHeight="1">
      <c r="B19" s="309" t="s">
        <v>370</v>
      </c>
      <c r="C19" s="309"/>
      <c r="D19" s="309"/>
      <c r="E19" s="309"/>
      <c r="F19" s="309"/>
      <c r="G19" s="309"/>
      <c r="H19" s="309"/>
    </row>
    <row r="20" spans="2:8" ht="30.75" customHeight="1">
      <c r="B20" s="99"/>
      <c r="C20" s="100"/>
      <c r="D20" s="100"/>
      <c r="E20" s="100"/>
      <c r="F20" s="96"/>
    </row>
    <row r="21" spans="2:8" ht="50" customHeight="1">
      <c r="B21" s="320" t="s">
        <v>371</v>
      </c>
      <c r="C21" s="320"/>
      <c r="D21" s="320"/>
      <c r="E21" s="320"/>
      <c r="F21" s="320"/>
      <c r="G21" s="320"/>
      <c r="H21" s="320"/>
    </row>
    <row r="22" spans="2:8" ht="30.75" customHeight="1">
      <c r="B22" s="36"/>
      <c r="E22" s="36"/>
      <c r="F22" s="36"/>
    </row>
    <row r="23" spans="2:8" ht="30.75" customHeight="1">
      <c r="B23" s="36"/>
      <c r="D23" s="67" t="s">
        <v>296</v>
      </c>
      <c r="E23" s="36"/>
      <c r="F23" s="36"/>
    </row>
    <row r="24" spans="2:8" ht="40" customHeight="1">
      <c r="C24" s="37" t="s">
        <v>83</v>
      </c>
      <c r="D24" s="37" t="s">
        <v>51</v>
      </c>
      <c r="E24" s="101"/>
      <c r="F24" s="36"/>
    </row>
    <row r="25" spans="2:8" ht="30.75" customHeight="1">
      <c r="C25" s="62" t="s">
        <v>82</v>
      </c>
      <c r="D25" s="102">
        <v>263.05641748942173</v>
      </c>
      <c r="E25" s="101"/>
      <c r="F25" s="329"/>
      <c r="G25" s="329"/>
      <c r="H25" s="329"/>
    </row>
    <row r="26" spans="2:8" ht="30.75" customHeight="1">
      <c r="C26" s="62" t="s">
        <v>372</v>
      </c>
      <c r="D26" s="102">
        <v>0</v>
      </c>
      <c r="F26" s="329"/>
      <c r="G26" s="329"/>
      <c r="H26" s="329"/>
    </row>
    <row r="27" spans="2:8" ht="30.75" customHeight="1">
      <c r="C27" s="62" t="s">
        <v>84</v>
      </c>
      <c r="D27" s="102">
        <v>909.94358251057827</v>
      </c>
      <c r="E27" s="36"/>
      <c r="F27" s="36"/>
    </row>
    <row r="28" spans="2:8" ht="30.75" customHeight="1">
      <c r="C28" s="78" t="s">
        <v>31</v>
      </c>
      <c r="D28" s="158">
        <f>SUM(D25:D27)</f>
        <v>1173</v>
      </c>
      <c r="E28" s="36"/>
      <c r="F28" s="36"/>
    </row>
    <row r="29" spans="2:8" ht="30.75" customHeight="1">
      <c r="C29" s="104"/>
      <c r="D29" s="36"/>
      <c r="E29" s="36"/>
      <c r="F29" s="36"/>
    </row>
    <row r="30" spans="2:8" ht="50" customHeight="1">
      <c r="B30" s="320" t="s">
        <v>373</v>
      </c>
      <c r="C30" s="320"/>
      <c r="D30" s="320"/>
      <c r="E30" s="320"/>
      <c r="F30" s="320"/>
      <c r="G30" s="320"/>
      <c r="H30" s="320"/>
    </row>
    <row r="31" spans="2:8" ht="30.75" customHeight="1">
      <c r="C31" s="36"/>
      <c r="E31" s="36"/>
      <c r="F31" s="36"/>
    </row>
    <row r="32" spans="2:8" ht="30.75" customHeight="1">
      <c r="C32" s="36"/>
      <c r="D32" s="67" t="s">
        <v>296</v>
      </c>
      <c r="E32" s="36"/>
      <c r="F32" s="36"/>
    </row>
    <row r="33" spans="2:9" ht="40" customHeight="1">
      <c r="C33" s="84" t="s">
        <v>114</v>
      </c>
      <c r="D33" s="84" t="s">
        <v>79</v>
      </c>
      <c r="E33" s="101"/>
      <c r="F33" s="36"/>
    </row>
    <row r="34" spans="2:9" ht="50" customHeight="1">
      <c r="C34" s="71" t="s">
        <v>139</v>
      </c>
      <c r="D34" s="35">
        <v>21.5</v>
      </c>
      <c r="E34" s="101"/>
      <c r="F34" s="105"/>
      <c r="G34" s="105"/>
      <c r="H34" s="105"/>
      <c r="I34" s="105"/>
    </row>
    <row r="35" spans="2:9" ht="50" customHeight="1">
      <c r="C35" s="71" t="s">
        <v>127</v>
      </c>
      <c r="D35" s="35">
        <v>6.5</v>
      </c>
      <c r="E35" s="36"/>
      <c r="F35" s="105"/>
      <c r="G35" s="105"/>
      <c r="H35" s="105"/>
      <c r="I35" s="105"/>
    </row>
    <row r="36" spans="2:9" ht="30.75" customHeight="1">
      <c r="C36" s="62" t="s">
        <v>143</v>
      </c>
      <c r="D36" s="35"/>
      <c r="F36" s="105"/>
      <c r="G36" s="105"/>
      <c r="H36" s="105"/>
    </row>
    <row r="37" spans="2:9" ht="30.75" customHeight="1">
      <c r="C37" s="62" t="s">
        <v>374</v>
      </c>
      <c r="D37" s="35"/>
      <c r="E37" s="36"/>
      <c r="F37" s="36"/>
    </row>
    <row r="38" spans="2:9" ht="30.75" customHeight="1">
      <c r="C38" s="78" t="s">
        <v>31</v>
      </c>
      <c r="D38" s="95">
        <f>SUM(D34:D36)</f>
        <v>28</v>
      </c>
      <c r="E38" s="36"/>
      <c r="F38" s="36"/>
    </row>
    <row r="40" spans="2:9" ht="25" customHeight="1">
      <c r="B40" s="327" t="s">
        <v>375</v>
      </c>
      <c r="C40" s="327"/>
      <c r="D40" s="327"/>
      <c r="E40" s="327"/>
      <c r="F40" s="327"/>
      <c r="G40" s="327"/>
      <c r="H40" s="327"/>
    </row>
    <row r="42" spans="2:9" ht="24.75" customHeight="1">
      <c r="B42" s="322" t="s">
        <v>376</v>
      </c>
      <c r="C42" s="322"/>
      <c r="D42" s="322"/>
      <c r="E42" s="322"/>
      <c r="F42" s="322"/>
      <c r="G42" s="322"/>
      <c r="H42" s="322"/>
    </row>
    <row r="43" spans="2:9" ht="30.75" customHeight="1">
      <c r="B43" s="36"/>
      <c r="D43" s="36"/>
      <c r="E43" s="36"/>
      <c r="F43" s="36"/>
    </row>
    <row r="44" spans="2:9" ht="50" customHeight="1">
      <c r="B44" s="320" t="s">
        <v>377</v>
      </c>
      <c r="C44" s="320"/>
      <c r="D44" s="320"/>
      <c r="E44" s="320"/>
      <c r="F44" s="320"/>
      <c r="G44" s="320"/>
      <c r="H44" s="320"/>
    </row>
    <row r="45" spans="2:9" ht="30.75" customHeight="1">
      <c r="C45" s="36"/>
      <c r="E45" s="36"/>
      <c r="F45" s="36"/>
    </row>
    <row r="46" spans="2:9" ht="30.75" customHeight="1">
      <c r="C46" s="36"/>
      <c r="D46" s="67" t="s">
        <v>296</v>
      </c>
      <c r="E46" s="36"/>
      <c r="F46" s="36"/>
    </row>
    <row r="47" spans="2:9" ht="39.75" customHeight="1">
      <c r="C47" s="84" t="s">
        <v>81</v>
      </c>
      <c r="D47" s="84" t="s">
        <v>80</v>
      </c>
      <c r="E47" s="36"/>
      <c r="F47" s="36"/>
    </row>
    <row r="48" spans="2:9" ht="30.75" customHeight="1">
      <c r="C48" s="71" t="s">
        <v>378</v>
      </c>
      <c r="D48" s="38">
        <v>0.5</v>
      </c>
      <c r="E48" s="36"/>
      <c r="F48" s="36"/>
    </row>
    <row r="49" spans="2:8" ht="30.75" customHeight="1">
      <c r="C49" s="71" t="s">
        <v>140</v>
      </c>
      <c r="D49" s="38"/>
      <c r="E49" s="36"/>
      <c r="F49" s="36"/>
    </row>
    <row r="50" spans="2:8" ht="30.75" customHeight="1">
      <c r="C50" s="106" t="s">
        <v>379</v>
      </c>
      <c r="D50" s="38">
        <v>20</v>
      </c>
      <c r="E50" s="36"/>
      <c r="F50" s="36"/>
    </row>
    <row r="51" spans="2:8" ht="30.75" customHeight="1">
      <c r="C51" s="106" t="s">
        <v>380</v>
      </c>
      <c r="D51" s="38"/>
      <c r="E51" s="96"/>
      <c r="F51" s="36"/>
    </row>
    <row r="52" spans="2:8" ht="30.75" customHeight="1">
      <c r="C52" s="69" t="s">
        <v>141</v>
      </c>
      <c r="D52" s="250">
        <f>SUM(D50:D51)</f>
        <v>20</v>
      </c>
      <c r="E52" s="96"/>
      <c r="F52" s="36"/>
    </row>
    <row r="53" spans="2:8" ht="30.75" customHeight="1">
      <c r="C53" s="108"/>
      <c r="D53" s="109"/>
      <c r="E53" s="96"/>
      <c r="F53" s="36"/>
    </row>
    <row r="54" spans="2:8" ht="25" customHeight="1">
      <c r="B54" s="327" t="s">
        <v>381</v>
      </c>
      <c r="C54" s="327"/>
      <c r="D54" s="327"/>
      <c r="E54" s="327"/>
      <c r="F54" s="327"/>
      <c r="G54" s="327"/>
      <c r="H54" s="327"/>
    </row>
    <row r="55" spans="2:8" ht="25" customHeight="1">
      <c r="B55" s="328" t="s">
        <v>382</v>
      </c>
      <c r="C55" s="328"/>
      <c r="D55" s="328"/>
      <c r="E55" s="328"/>
      <c r="F55" s="328"/>
      <c r="G55" s="328"/>
      <c r="H55" s="328"/>
    </row>
    <row r="56" spans="2:8" ht="25" customHeight="1">
      <c r="B56" s="309" t="s">
        <v>383</v>
      </c>
      <c r="C56" s="309"/>
      <c r="D56" s="309"/>
      <c r="E56" s="309"/>
      <c r="F56" s="309"/>
      <c r="G56" s="309"/>
      <c r="H56" s="309"/>
    </row>
    <row r="58" spans="2:8" ht="30.75" customHeight="1">
      <c r="B58" s="332" t="s">
        <v>567</v>
      </c>
      <c r="C58" s="333"/>
      <c r="G58" s="334" t="s">
        <v>568</v>
      </c>
      <c r="H58" s="334"/>
    </row>
    <row r="60" spans="2:8" ht="50" customHeight="1">
      <c r="B60" s="321" t="s">
        <v>347</v>
      </c>
      <c r="C60" s="321"/>
      <c r="D60" s="321"/>
      <c r="E60" s="321"/>
      <c r="F60" s="321"/>
      <c r="G60" s="321"/>
      <c r="H60" s="321"/>
    </row>
  </sheetData>
  <mergeCells count="19">
    <mergeCell ref="B56:H56"/>
    <mergeCell ref="B58:C58"/>
    <mergeCell ref="G58:H58"/>
    <mergeCell ref="B60:H60"/>
    <mergeCell ref="B40:H40"/>
    <mergeCell ref="B42:H42"/>
    <mergeCell ref="B44:H44"/>
    <mergeCell ref="B54:H54"/>
    <mergeCell ref="B55:H55"/>
    <mergeCell ref="F25:H26"/>
    <mergeCell ref="B30:H30"/>
    <mergeCell ref="F2:H2"/>
    <mergeCell ref="B5:H5"/>
    <mergeCell ref="D8:E8"/>
    <mergeCell ref="J9:K9"/>
    <mergeCell ref="B17:H17"/>
    <mergeCell ref="B18:H18"/>
    <mergeCell ref="B19:H19"/>
    <mergeCell ref="B21:H21"/>
  </mergeCells>
  <phoneticPr fontId="41" type="noConversion"/>
  <hyperlinks>
    <hyperlink ref="B60" location="'lista de datos'!A1" display="Volver al índice"/>
    <hyperlink ref="G58" location="'flota de vehículos'!A1" display="Siguiente   "/>
    <hyperlink ref="H58" location="'flota de vehículos'!A1" display="'flota de vehículos'!A1"/>
    <hyperlink ref="B58" location="socioeconómicos!A1" display=" Atrás "/>
    <hyperlink ref="C58" location="socioeconómicos!A1" display="socioeconómicos!A1"/>
    <hyperlink ref="B58:C58" location="'flota de vehículos'!A1" display="  Atrás "/>
  </hyperlinks>
  <pageMargins left="0.19" right="0.4" top="1.57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9" max="11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8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3"/>
    <col min="2" max="2" width="12.83203125" style="33" customWidth="1"/>
    <col min="3" max="3" width="55.83203125" style="33" customWidth="1"/>
    <col min="4" max="9" width="13" style="33" customWidth="1"/>
    <col min="10" max="10" width="14.33203125" style="33" customWidth="1"/>
    <col min="11" max="11" width="19.6640625" style="110" customWidth="1"/>
    <col min="12" max="12" width="15.83203125" style="33" customWidth="1"/>
    <col min="13" max="13" width="26.5" style="33" customWidth="1"/>
    <col min="14" max="14" width="38.1640625" style="33" customWidth="1"/>
    <col min="15" max="15" width="13" style="33" customWidth="1"/>
    <col min="16" max="16" width="16.83203125" style="33" customWidth="1"/>
    <col min="17" max="17" width="22.33203125" style="33" customWidth="1"/>
    <col min="18" max="18" width="16.5" style="33" customWidth="1"/>
    <col min="19" max="20" width="11.5" style="33" customWidth="1"/>
    <col min="21" max="21" width="12.5" style="33" customWidth="1"/>
    <col min="22" max="22" width="12" style="33" customWidth="1"/>
    <col min="23" max="16384" width="8.83203125" style="33"/>
  </cols>
  <sheetData>
    <row r="1" spans="2:26" s="2" customFormat="1" ht="30.75" customHeight="1"/>
    <row r="2" spans="2:26" s="2" customFormat="1" ht="62" customHeight="1">
      <c r="B2" s="1"/>
      <c r="C2" s="1"/>
      <c r="D2" s="1"/>
      <c r="E2" s="1"/>
      <c r="F2" s="1"/>
      <c r="Q2" s="290" t="s">
        <v>582</v>
      </c>
      <c r="R2" s="290"/>
    </row>
    <row r="3" spans="2:26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26" ht="30.75" customHeight="1">
      <c r="C4" s="1"/>
      <c r="D4" s="1"/>
      <c r="E4" s="1"/>
    </row>
    <row r="5" spans="2:26" ht="50" customHeight="1">
      <c r="C5" s="320" t="s">
        <v>384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111"/>
    </row>
    <row r="6" spans="2:26" ht="30.75" customHeight="1">
      <c r="C6" s="36"/>
      <c r="D6" s="336" t="s">
        <v>408</v>
      </c>
      <c r="E6" s="336"/>
      <c r="F6" s="336"/>
      <c r="G6" s="336"/>
      <c r="H6" s="103"/>
      <c r="I6" s="112"/>
      <c r="J6" s="112"/>
      <c r="K6" s="112"/>
      <c r="L6" s="36"/>
      <c r="M6" s="36"/>
    </row>
    <row r="7" spans="2:26" ht="30.75" customHeight="1">
      <c r="C7" s="36"/>
      <c r="D7" s="113"/>
      <c r="E7" s="113"/>
      <c r="F7" s="113"/>
      <c r="G7" s="113"/>
      <c r="H7" s="112"/>
      <c r="I7" s="112"/>
      <c r="J7" s="112"/>
      <c r="K7" s="112"/>
      <c r="L7" s="36"/>
      <c r="M7" s="67" t="s">
        <v>328</v>
      </c>
      <c r="N7" s="67" t="s">
        <v>296</v>
      </c>
    </row>
    <row r="8" spans="2:26" s="49" customFormat="1" ht="39.75" customHeight="1">
      <c r="C8" s="114" t="s">
        <v>32</v>
      </c>
      <c r="D8" s="37" t="s">
        <v>160</v>
      </c>
      <c r="E8" s="37" t="s">
        <v>33</v>
      </c>
      <c r="F8" s="37" t="s">
        <v>124</v>
      </c>
      <c r="G8" s="37" t="s">
        <v>35</v>
      </c>
      <c r="H8" s="37" t="s">
        <v>152</v>
      </c>
      <c r="I8" s="37" t="s">
        <v>159</v>
      </c>
      <c r="J8" s="37" t="s">
        <v>36</v>
      </c>
      <c r="K8" s="115" t="s">
        <v>385</v>
      </c>
      <c r="L8" s="37" t="s">
        <v>12</v>
      </c>
      <c r="M8" s="37" t="s">
        <v>386</v>
      </c>
      <c r="N8" s="37" t="s">
        <v>282</v>
      </c>
      <c r="O8" s="116" t="s">
        <v>387</v>
      </c>
    </row>
    <row r="9" spans="2:26" s="49" customFormat="1" ht="30.75" customHeight="1">
      <c r="C9" s="117" t="s">
        <v>157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P9" s="66" t="s">
        <v>388</v>
      </c>
      <c r="Q9" s="60"/>
      <c r="R9" s="60"/>
      <c r="X9" s="119"/>
      <c r="Y9" s="119"/>
      <c r="Z9" s="119"/>
    </row>
    <row r="10" spans="2:26" s="49" customFormat="1" ht="30.75" customHeight="1">
      <c r="C10" s="120" t="s">
        <v>0</v>
      </c>
      <c r="D10" s="76"/>
      <c r="E10" s="76"/>
      <c r="F10" s="76"/>
      <c r="G10" s="76"/>
      <c r="H10" s="76"/>
      <c r="I10" s="76"/>
      <c r="J10" s="76"/>
      <c r="K10" s="76"/>
      <c r="L10" s="76">
        <f>SUM(E10:K10)</f>
        <v>0</v>
      </c>
      <c r="M10" s="76">
        <v>1074808</v>
      </c>
      <c r="N10" s="76"/>
      <c r="P10" s="84" t="s">
        <v>32</v>
      </c>
      <c r="Q10" s="84" t="s">
        <v>146</v>
      </c>
      <c r="R10" s="84" t="s">
        <v>147</v>
      </c>
    </row>
    <row r="11" spans="2:26" s="49" customFormat="1" ht="30.75" customHeight="1">
      <c r="C11" s="120" t="s">
        <v>1</v>
      </c>
      <c r="D11" s="76"/>
      <c r="E11" s="76"/>
      <c r="F11" s="76"/>
      <c r="G11" s="76"/>
      <c r="H11" s="76"/>
      <c r="I11" s="76"/>
      <c r="J11" s="76"/>
      <c r="K11" s="76"/>
      <c r="L11" s="76">
        <f>SUM(E11:K11)</f>
        <v>0</v>
      </c>
      <c r="M11" s="76">
        <v>215922</v>
      </c>
      <c r="N11" s="76"/>
      <c r="P11" s="62" t="s">
        <v>309</v>
      </c>
      <c r="Q11" s="35" t="s">
        <v>276</v>
      </c>
      <c r="R11" s="35" t="s">
        <v>279</v>
      </c>
    </row>
    <row r="12" spans="2:26" s="49" customFormat="1" ht="30.75" customHeight="1">
      <c r="C12" s="120" t="s">
        <v>389</v>
      </c>
      <c r="D12" s="76"/>
      <c r="E12" s="76"/>
      <c r="F12" s="76"/>
      <c r="G12" s="76"/>
      <c r="H12" s="76"/>
      <c r="I12" s="76"/>
      <c r="J12" s="76"/>
      <c r="K12" s="76"/>
      <c r="L12" s="76">
        <f>SUM(E12:K12)</f>
        <v>0</v>
      </c>
      <c r="M12" s="76">
        <v>7891</v>
      </c>
      <c r="N12" s="76"/>
      <c r="P12" s="62" t="s">
        <v>216</v>
      </c>
      <c r="Q12" s="35" t="s">
        <v>277</v>
      </c>
      <c r="R12" s="35" t="s">
        <v>281</v>
      </c>
    </row>
    <row r="13" spans="2:26" s="49" customFormat="1" ht="30.75" customHeight="1">
      <c r="C13" s="120" t="s">
        <v>2</v>
      </c>
      <c r="D13" s="76"/>
      <c r="E13" s="76"/>
      <c r="F13" s="76"/>
      <c r="G13" s="76"/>
      <c r="H13" s="76"/>
      <c r="I13" s="76"/>
      <c r="J13" s="76"/>
      <c r="K13" s="76"/>
      <c r="L13" s="76">
        <f>D13</f>
        <v>0</v>
      </c>
      <c r="M13" s="76">
        <v>43018.401459497887</v>
      </c>
      <c r="N13" s="76" t="s">
        <v>144</v>
      </c>
      <c r="P13" s="62" t="s">
        <v>303</v>
      </c>
      <c r="Q13" s="35" t="s">
        <v>278</v>
      </c>
      <c r="R13" s="35" t="s">
        <v>280</v>
      </c>
    </row>
    <row r="14" spans="2:26" s="49" customFormat="1" ht="30.75" customHeight="1">
      <c r="C14" s="122" t="s">
        <v>390</v>
      </c>
      <c r="D14" s="75"/>
      <c r="E14" s="75">
        <f>SUM(E10:E13)</f>
        <v>0</v>
      </c>
      <c r="F14" s="75">
        <f t="shared" ref="F14:K14" si="0">SUM(F10:F13)</f>
        <v>0</v>
      </c>
      <c r="G14" s="75">
        <f t="shared" si="0"/>
        <v>0</v>
      </c>
      <c r="H14" s="75">
        <f t="shared" si="0"/>
        <v>0</v>
      </c>
      <c r="I14" s="75">
        <f t="shared" si="0"/>
        <v>0</v>
      </c>
      <c r="J14" s="75">
        <f t="shared" si="0"/>
        <v>0</v>
      </c>
      <c r="K14" s="75">
        <f t="shared" si="0"/>
        <v>0</v>
      </c>
      <c r="L14" s="75">
        <f>SUM(E10:E14)</f>
        <v>0</v>
      </c>
      <c r="M14" s="75">
        <f>SUM(M10:M13)</f>
        <v>1341639.4014594979</v>
      </c>
      <c r="N14" s="75"/>
    </row>
    <row r="15" spans="2:26" s="49" customFormat="1" ht="30.75" customHeight="1">
      <c r="C15" s="117" t="s">
        <v>158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2:26" s="49" customFormat="1" ht="30.75" customHeight="1">
      <c r="C16" s="120" t="s">
        <v>131</v>
      </c>
      <c r="D16" s="76"/>
      <c r="E16" s="76"/>
      <c r="F16" s="76"/>
      <c r="G16" s="76"/>
      <c r="H16" s="76"/>
      <c r="I16" s="76"/>
      <c r="J16" s="76"/>
      <c r="K16" s="76"/>
      <c r="L16" s="76">
        <v>0</v>
      </c>
      <c r="M16" s="76"/>
      <c r="N16" s="76"/>
    </row>
    <row r="17" spans="3:17" s="49" customFormat="1" ht="30.75" customHeight="1">
      <c r="C17" s="120" t="s">
        <v>132</v>
      </c>
      <c r="D17" s="76"/>
      <c r="E17" s="76"/>
      <c r="F17" s="76"/>
      <c r="G17" s="76"/>
      <c r="H17" s="76"/>
      <c r="I17" s="76"/>
      <c r="J17" s="76"/>
      <c r="K17" s="76"/>
      <c r="L17" s="76">
        <f>SUM(E17:K17)</f>
        <v>0</v>
      </c>
      <c r="M17" s="76"/>
      <c r="N17" s="76"/>
      <c r="P17" s="125"/>
    </row>
    <row r="18" spans="3:17" s="49" customFormat="1" ht="30.75" customHeight="1">
      <c r="C18" s="120" t="s">
        <v>391</v>
      </c>
      <c r="D18" s="76"/>
      <c r="E18" s="76"/>
      <c r="F18" s="76"/>
      <c r="G18" s="76"/>
      <c r="H18" s="76"/>
      <c r="I18" s="76"/>
      <c r="J18" s="76"/>
      <c r="K18" s="76"/>
      <c r="L18" s="76">
        <f>SUM(E18:K18)</f>
        <v>0</v>
      </c>
      <c r="M18" s="76"/>
      <c r="N18" s="76"/>
      <c r="P18" s="126"/>
    </row>
    <row r="19" spans="3:17" s="49" customFormat="1" ht="30.75" customHeight="1">
      <c r="C19" s="120" t="s">
        <v>130</v>
      </c>
      <c r="D19" s="76"/>
      <c r="E19" s="76"/>
      <c r="F19" s="76"/>
      <c r="G19" s="76"/>
      <c r="H19" s="76"/>
      <c r="I19" s="76"/>
      <c r="J19" s="76"/>
      <c r="K19" s="76"/>
      <c r="L19" s="76">
        <v>0</v>
      </c>
      <c r="M19" s="76"/>
      <c r="N19" s="76"/>
      <c r="P19" s="127"/>
    </row>
    <row r="20" spans="3:17" s="49" customFormat="1" ht="30.75" customHeight="1">
      <c r="C20" s="120" t="s">
        <v>148</v>
      </c>
      <c r="D20" s="76"/>
      <c r="E20" s="76"/>
      <c r="F20" s="76"/>
      <c r="G20" s="76"/>
      <c r="H20" s="76"/>
      <c r="I20" s="76"/>
      <c r="J20" s="76"/>
      <c r="K20" s="76"/>
      <c r="L20" s="76">
        <v>0</v>
      </c>
      <c r="M20" s="76"/>
      <c r="N20" s="76"/>
      <c r="P20" s="128"/>
    </row>
    <row r="21" spans="3:17" s="49" customFormat="1" ht="30.75" customHeight="1">
      <c r="C21" s="120" t="s">
        <v>4</v>
      </c>
      <c r="D21" s="76"/>
      <c r="E21" s="76"/>
      <c r="F21" s="76"/>
      <c r="G21" s="76"/>
      <c r="H21" s="76"/>
      <c r="I21" s="76"/>
      <c r="J21" s="76"/>
      <c r="K21" s="76"/>
      <c r="L21" s="76">
        <f>SUM(E21:K21)</f>
        <v>0</v>
      </c>
      <c r="M21" s="76">
        <v>291</v>
      </c>
      <c r="N21" s="76"/>
    </row>
    <row r="22" spans="3:17" s="49" customFormat="1" ht="30.75" customHeight="1">
      <c r="C22" s="120" t="s">
        <v>154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</row>
    <row r="23" spans="3:17" s="49" customFormat="1" ht="30.75" customHeight="1">
      <c r="C23" s="129" t="s">
        <v>392</v>
      </c>
      <c r="D23" s="76"/>
      <c r="E23" s="76"/>
      <c r="F23" s="76"/>
      <c r="G23" s="76"/>
      <c r="H23" s="76"/>
      <c r="I23" s="76"/>
      <c r="J23" s="76"/>
      <c r="K23" s="76"/>
      <c r="L23" s="76">
        <f>SUM(G23:K23)</f>
        <v>0</v>
      </c>
      <c r="M23" s="76">
        <v>6495</v>
      </c>
      <c r="N23" s="76">
        <v>4.5999999999999996</v>
      </c>
      <c r="P23" s="130"/>
    </row>
    <row r="24" spans="3:17" s="49" customFormat="1" ht="30.75" customHeight="1">
      <c r="C24" s="129" t="s">
        <v>393</v>
      </c>
      <c r="D24" s="76"/>
      <c r="E24" s="76"/>
      <c r="F24" s="76"/>
      <c r="G24" s="76"/>
      <c r="H24" s="76"/>
      <c r="I24" s="76"/>
      <c r="J24" s="76"/>
      <c r="K24" s="76"/>
      <c r="L24" s="76">
        <f>SUM(G24:K24)</f>
        <v>0</v>
      </c>
      <c r="M24" s="76">
        <v>28</v>
      </c>
      <c r="N24" s="76"/>
      <c r="P24" s="131"/>
    </row>
    <row r="25" spans="3:17" s="49" customFormat="1" ht="30.75" customHeight="1">
      <c r="C25" s="129" t="s">
        <v>394</v>
      </c>
      <c r="D25" s="76"/>
      <c r="E25" s="76"/>
      <c r="F25" s="76"/>
      <c r="G25" s="76"/>
      <c r="H25" s="76"/>
      <c r="I25" s="76"/>
      <c r="J25" s="76"/>
      <c r="K25" s="76"/>
      <c r="L25" s="76">
        <f>SUM(G25:K25)</f>
        <v>0</v>
      </c>
      <c r="M25" s="76"/>
      <c r="N25" s="76"/>
    </row>
    <row r="26" spans="3:17" s="49" customFormat="1" ht="30.75" customHeight="1">
      <c r="C26" s="129" t="s">
        <v>395</v>
      </c>
      <c r="D26" s="76"/>
      <c r="E26" s="76">
        <f>SUM(E16:E25)</f>
        <v>0</v>
      </c>
      <c r="F26" s="76">
        <f t="shared" ref="F26:K26" si="1">SUM(F16:F25)</f>
        <v>0</v>
      </c>
      <c r="G26" s="76">
        <f t="shared" si="1"/>
        <v>0</v>
      </c>
      <c r="H26" s="76">
        <f t="shared" si="1"/>
        <v>0</v>
      </c>
      <c r="I26" s="76">
        <f t="shared" si="1"/>
        <v>0</v>
      </c>
      <c r="J26" s="76">
        <f t="shared" si="1"/>
        <v>0</v>
      </c>
      <c r="K26" s="76">
        <f t="shared" si="1"/>
        <v>0</v>
      </c>
      <c r="L26" s="76">
        <f>SUM(D26:K26)</f>
        <v>0</v>
      </c>
      <c r="M26" s="76">
        <v>6522</v>
      </c>
      <c r="N26" s="76"/>
    </row>
    <row r="27" spans="3:17" s="49" customFormat="1" ht="30.75" customHeight="1">
      <c r="C27" s="122" t="s">
        <v>396</v>
      </c>
      <c r="D27" s="75"/>
      <c r="E27" s="75"/>
      <c r="F27" s="75"/>
      <c r="G27" s="75"/>
      <c r="H27" s="75"/>
      <c r="I27" s="75"/>
      <c r="J27" s="75">
        <v>96</v>
      </c>
      <c r="K27" s="75"/>
      <c r="L27" s="75">
        <f>SUM(E27:K27)</f>
        <v>96</v>
      </c>
      <c r="M27" s="75">
        <v>96</v>
      </c>
      <c r="N27" s="75"/>
    </row>
    <row r="28" spans="3:17" s="49" customFormat="1" ht="30.75" customHeight="1">
      <c r="C28" s="120" t="s">
        <v>397</v>
      </c>
      <c r="D28" s="76"/>
      <c r="E28" s="76"/>
      <c r="F28" s="76"/>
      <c r="G28" s="76"/>
      <c r="H28" s="76"/>
      <c r="I28" s="76"/>
      <c r="J28" s="76"/>
      <c r="K28" s="76"/>
      <c r="L28" s="76">
        <f>SUM(E28:K28)</f>
        <v>0</v>
      </c>
      <c r="M28" s="76"/>
      <c r="N28" s="76"/>
      <c r="O28" s="109"/>
    </row>
    <row r="29" spans="3:17" s="49" customFormat="1" ht="30.75" customHeight="1">
      <c r="C29" s="120" t="s">
        <v>398</v>
      </c>
      <c r="D29" s="76"/>
      <c r="E29" s="76"/>
      <c r="F29" s="76"/>
      <c r="G29" s="76"/>
      <c r="H29" s="76"/>
      <c r="I29" s="76"/>
      <c r="J29" s="76"/>
      <c r="K29" s="76"/>
      <c r="L29" s="76">
        <v>0</v>
      </c>
      <c r="M29" s="76"/>
      <c r="N29" s="76"/>
    </row>
    <row r="30" spans="3:17" s="49" customFormat="1" ht="30.75" customHeight="1">
      <c r="C30" s="120" t="s">
        <v>399</v>
      </c>
      <c r="D30" s="76"/>
      <c r="E30" s="76">
        <f>SUM(E27:E29)</f>
        <v>0</v>
      </c>
      <c r="F30" s="76">
        <f t="shared" ref="F30:K30" si="2">SUM(F27:F29)</f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6">
        <f t="shared" si="2"/>
        <v>96</v>
      </c>
      <c r="K30" s="76">
        <f t="shared" si="2"/>
        <v>0</v>
      </c>
      <c r="L30" s="76">
        <f>SUM(L27:L29)</f>
        <v>96</v>
      </c>
      <c r="M30" s="76">
        <v>96</v>
      </c>
      <c r="N30" s="76"/>
    </row>
    <row r="31" spans="3:17" s="49" customFormat="1" ht="30.75" customHeight="1">
      <c r="C31" s="122" t="s">
        <v>400</v>
      </c>
      <c r="D31" s="75"/>
      <c r="E31" s="75">
        <f>E26+E30</f>
        <v>0</v>
      </c>
      <c r="F31" s="75">
        <f>F26+F30</f>
        <v>0</v>
      </c>
      <c r="G31" s="75">
        <f>G26+G30</f>
        <v>0</v>
      </c>
      <c r="H31" s="75">
        <v>0</v>
      </c>
      <c r="I31" s="75">
        <f>I26+I30</f>
        <v>0</v>
      </c>
      <c r="J31" s="75">
        <f>J26+J30</f>
        <v>96</v>
      </c>
      <c r="K31" s="75">
        <v>0</v>
      </c>
      <c r="L31" s="75">
        <f>SUM(L26:L30)</f>
        <v>192</v>
      </c>
      <c r="M31" s="75">
        <f>+M30+M26</f>
        <v>6618</v>
      </c>
      <c r="N31" s="75"/>
      <c r="Q31" s="130"/>
    </row>
    <row r="32" spans="3:17" s="49" customFormat="1" ht="30.75" customHeight="1">
      <c r="C32" s="132" t="s">
        <v>156</v>
      </c>
      <c r="D32" s="75"/>
      <c r="E32" s="75"/>
      <c r="F32" s="75"/>
      <c r="G32" s="75"/>
      <c r="H32" s="75"/>
      <c r="I32" s="75"/>
      <c r="J32" s="75"/>
      <c r="K32" s="75"/>
      <c r="L32" s="75">
        <f>SUM(E32:K32)</f>
        <v>0</v>
      </c>
      <c r="M32" s="75"/>
      <c r="N32" s="75"/>
      <c r="Q32" s="130"/>
    </row>
    <row r="33" spans="3:21" s="49" customFormat="1" ht="30.75" customHeight="1">
      <c r="C33" s="117" t="s">
        <v>155</v>
      </c>
      <c r="D33" s="124"/>
      <c r="E33" s="124"/>
      <c r="F33" s="124"/>
      <c r="G33" s="124"/>
      <c r="H33" s="124"/>
      <c r="I33" s="124"/>
      <c r="J33" s="124"/>
      <c r="K33" s="124"/>
      <c r="L33" s="124">
        <f>SUM(E33:K33)</f>
        <v>0</v>
      </c>
      <c r="M33" s="124"/>
      <c r="N33" s="124"/>
    </row>
    <row r="34" spans="3:21" s="49" customFormat="1" ht="30.75" customHeight="1">
      <c r="C34" s="117" t="s">
        <v>401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U34" s="119"/>
    </row>
    <row r="35" spans="3:21" s="49" customFormat="1" ht="30.75" customHeight="1">
      <c r="C35" s="117" t="s">
        <v>402</v>
      </c>
      <c r="D35" s="118"/>
      <c r="E35" s="124"/>
      <c r="F35" s="124"/>
      <c r="G35" s="124"/>
      <c r="H35" s="134"/>
      <c r="I35" s="124"/>
      <c r="J35" s="124"/>
      <c r="K35" s="124"/>
      <c r="L35" s="124"/>
      <c r="M35" s="43"/>
      <c r="N35" s="133"/>
    </row>
    <row r="36" spans="3:21" ht="30.75" customHeight="1">
      <c r="C36" s="96"/>
      <c r="D36" s="99"/>
      <c r="E36" s="135"/>
      <c r="F36" s="135"/>
      <c r="G36" s="135"/>
      <c r="H36" s="136"/>
      <c r="I36" s="135"/>
      <c r="J36" s="135"/>
      <c r="L36" s="135"/>
      <c r="M36" s="100"/>
      <c r="N36" s="96"/>
      <c r="O36" s="1"/>
    </row>
    <row r="37" spans="3:21" ht="25" customHeight="1">
      <c r="D37" s="328" t="s">
        <v>403</v>
      </c>
      <c r="E37" s="328"/>
      <c r="F37" s="328"/>
      <c r="G37" s="328"/>
      <c r="H37" s="328"/>
      <c r="I37" s="328"/>
      <c r="J37" s="328"/>
      <c r="K37" s="328"/>
      <c r="L37" s="328"/>
      <c r="M37" s="328"/>
      <c r="N37" s="328"/>
    </row>
    <row r="38" spans="3:21" ht="25" customHeight="1">
      <c r="D38" s="328" t="s">
        <v>404</v>
      </c>
      <c r="E38" s="328"/>
      <c r="F38" s="328"/>
      <c r="G38" s="328"/>
      <c r="H38" s="328"/>
      <c r="I38" s="328"/>
      <c r="J38" s="328"/>
      <c r="K38" s="328"/>
      <c r="L38" s="328"/>
      <c r="M38" s="328"/>
      <c r="N38" s="328"/>
    </row>
    <row r="39" spans="3:21" ht="25" customHeight="1">
      <c r="D39" s="327" t="s">
        <v>405</v>
      </c>
      <c r="E39" s="327"/>
      <c r="F39" s="327"/>
      <c r="G39" s="327"/>
      <c r="H39" s="327"/>
      <c r="I39" s="327"/>
      <c r="J39" s="327"/>
      <c r="K39" s="327"/>
      <c r="L39" s="327"/>
      <c r="M39" s="327"/>
      <c r="N39" s="327"/>
    </row>
    <row r="40" spans="3:21" ht="25" customHeight="1">
      <c r="D40" s="327" t="s">
        <v>406</v>
      </c>
      <c r="E40" s="327"/>
      <c r="F40" s="327"/>
      <c r="G40" s="327"/>
      <c r="H40" s="327"/>
      <c r="I40" s="327"/>
      <c r="J40" s="327"/>
      <c r="K40" s="327"/>
      <c r="L40" s="327"/>
      <c r="M40" s="327"/>
      <c r="N40" s="327"/>
    </row>
    <row r="41" spans="3:21" ht="25" customHeight="1">
      <c r="D41" s="327" t="s">
        <v>407</v>
      </c>
      <c r="E41" s="327"/>
      <c r="F41" s="327"/>
      <c r="G41" s="327"/>
      <c r="H41" s="327"/>
      <c r="I41" s="327"/>
      <c r="J41" s="327"/>
      <c r="K41" s="327"/>
      <c r="L41" s="327"/>
      <c r="M41" s="327"/>
      <c r="N41" s="327"/>
    </row>
    <row r="42" spans="3:21" ht="25" customHeight="1">
      <c r="D42" s="335" t="s">
        <v>163</v>
      </c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Q42" s="45"/>
    </row>
    <row r="43" spans="3:21" ht="25" customHeight="1">
      <c r="D43" s="335" t="s">
        <v>161</v>
      </c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Q43" s="45"/>
    </row>
    <row r="44" spans="3:21" ht="25" customHeight="1">
      <c r="D44" s="335" t="s">
        <v>162</v>
      </c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Q44" s="45"/>
    </row>
    <row r="45" spans="3:21" ht="30.75" customHeight="1">
      <c r="D45" s="137"/>
      <c r="E45" s="138"/>
      <c r="F45" s="138"/>
      <c r="G45" s="138"/>
      <c r="H45" s="138"/>
      <c r="I45" s="137"/>
      <c r="J45" s="137"/>
      <c r="K45" s="137"/>
      <c r="L45" s="137"/>
      <c r="M45" s="139"/>
      <c r="N45" s="137"/>
      <c r="Q45" s="45"/>
    </row>
    <row r="46" spans="3:21" ht="30.75" customHeight="1">
      <c r="C46" s="271" t="s">
        <v>569</v>
      </c>
      <c r="I46" s="112"/>
      <c r="J46" s="140"/>
      <c r="K46" s="141"/>
      <c r="N46" s="254" t="s">
        <v>570</v>
      </c>
      <c r="O46" s="142"/>
      <c r="Q46" s="45"/>
    </row>
    <row r="47" spans="3:21" ht="30.75" customHeight="1">
      <c r="I47" s="110"/>
      <c r="K47" s="33"/>
    </row>
    <row r="48" spans="3:21" ht="50" customHeight="1">
      <c r="C48" s="321" t="s">
        <v>347</v>
      </c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</row>
  </sheetData>
  <mergeCells count="12">
    <mergeCell ref="C48:N48"/>
    <mergeCell ref="Q2:R2"/>
    <mergeCell ref="D40:N40"/>
    <mergeCell ref="D41:N41"/>
    <mergeCell ref="D42:N42"/>
    <mergeCell ref="D43:N43"/>
    <mergeCell ref="D44:N44"/>
    <mergeCell ref="C5:R5"/>
    <mergeCell ref="D6:G6"/>
    <mergeCell ref="D37:N37"/>
    <mergeCell ref="D38:N38"/>
    <mergeCell ref="D39:N39"/>
  </mergeCells>
  <phoneticPr fontId="41" type="noConversion"/>
  <hyperlinks>
    <hyperlink ref="C48" location="'lista de datos'!A1" display="Volver al índice"/>
    <hyperlink ref="N46" location="'movilidad '!A1" display="Siguiente   "/>
    <hyperlink ref="C46" location="'infraestructura '!A1" display="   Atrás "/>
  </hyperlinks>
  <pageMargins left="0.19" right="0.4" top="1.37" bottom="0.98" header="0.49" footer="0.49"/>
  <pageSetup scale="3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3"/>
  <sheetViews>
    <sheetView topLeftCell="B1" zoomScaleSheetLayoutView="4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3"/>
    <col min="2" max="2" width="12.83203125" style="33" customWidth="1"/>
    <col min="3" max="3" width="56.6640625" style="33" customWidth="1"/>
    <col min="4" max="4" width="12.6640625" style="33" customWidth="1"/>
    <col min="5" max="5" width="14.33203125" style="33" customWidth="1"/>
    <col min="6" max="6" width="16.83203125" style="33" customWidth="1"/>
    <col min="7" max="7" width="13.1640625" style="33" customWidth="1"/>
    <col min="8" max="8" width="13.6640625" style="33" customWidth="1"/>
    <col min="9" max="9" width="18.1640625" style="33" customWidth="1"/>
    <col min="10" max="10" width="24.83203125" style="33" customWidth="1"/>
    <col min="11" max="11" width="17.83203125" style="33" customWidth="1"/>
    <col min="12" max="12" width="17.6640625" style="33" customWidth="1"/>
    <col min="13" max="13" width="20.1640625" style="33" customWidth="1"/>
    <col min="14" max="14" width="17.1640625" style="33" customWidth="1"/>
    <col min="15" max="15" width="12.83203125" style="33" customWidth="1"/>
    <col min="16" max="16" width="11.6640625" style="33" customWidth="1"/>
    <col min="17" max="17" width="11.83203125" style="33" bestFit="1" customWidth="1"/>
    <col min="18" max="18" width="10.1640625" style="33" bestFit="1" customWidth="1"/>
    <col min="19" max="19" width="8.83203125" style="33"/>
    <col min="20" max="20" width="10.33203125" style="33" bestFit="1" customWidth="1"/>
    <col min="21" max="16384" width="8.83203125" style="33"/>
  </cols>
  <sheetData>
    <row r="1" spans="2:16" s="2" customFormat="1" ht="30.75" customHeight="1"/>
    <row r="2" spans="2:16" s="2" customFormat="1" ht="62" customHeight="1">
      <c r="B2" s="1"/>
      <c r="C2" s="1"/>
      <c r="D2" s="1"/>
      <c r="E2" s="1"/>
      <c r="F2" s="1"/>
      <c r="M2" s="290" t="s">
        <v>582</v>
      </c>
      <c r="N2" s="290"/>
    </row>
    <row r="3" spans="2:16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6" ht="50" customHeight="1">
      <c r="C5" s="337" t="s">
        <v>409</v>
      </c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</row>
    <row r="6" spans="2:16" ht="30.75" customHeight="1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2:16" ht="30.75" customHeight="1">
      <c r="C7" s="36"/>
      <c r="D7" s="144" t="s">
        <v>128</v>
      </c>
      <c r="E7" s="144"/>
      <c r="F7" s="144"/>
      <c r="G7" s="144"/>
      <c r="H7" s="139"/>
      <c r="I7" s="36"/>
      <c r="J7" s="36"/>
      <c r="K7" s="36"/>
      <c r="L7" s="36"/>
      <c r="M7" s="36"/>
      <c r="N7" s="36"/>
    </row>
    <row r="8" spans="2:16" ht="30.75" customHeight="1">
      <c r="C8" s="36"/>
      <c r="D8" s="340" t="s">
        <v>299</v>
      </c>
      <c r="E8" s="340"/>
      <c r="F8" s="96"/>
      <c r="G8" s="96"/>
      <c r="H8" s="96"/>
      <c r="I8" s="96"/>
      <c r="J8" s="96"/>
      <c r="K8" s="79"/>
      <c r="L8" s="67" t="s">
        <v>328</v>
      </c>
      <c r="M8" s="96"/>
      <c r="N8" s="67" t="s">
        <v>296</v>
      </c>
    </row>
    <row r="9" spans="2:16" ht="39.75" customHeight="1">
      <c r="C9" s="114" t="s">
        <v>166</v>
      </c>
      <c r="D9" s="37" t="s">
        <v>160</v>
      </c>
      <c r="E9" s="37" t="s">
        <v>33</v>
      </c>
      <c r="F9" s="37" t="s">
        <v>124</v>
      </c>
      <c r="G9" s="37" t="s">
        <v>35</v>
      </c>
      <c r="H9" s="37" t="s">
        <v>152</v>
      </c>
      <c r="I9" s="37" t="s">
        <v>159</v>
      </c>
      <c r="J9" s="37" t="s">
        <v>36</v>
      </c>
      <c r="K9" s="115" t="s">
        <v>385</v>
      </c>
      <c r="L9" s="37" t="s">
        <v>12</v>
      </c>
      <c r="M9" s="341" t="s">
        <v>153</v>
      </c>
      <c r="N9" s="341"/>
    </row>
    <row r="10" spans="2:16" ht="30.75" customHeight="1">
      <c r="C10" s="117" t="s">
        <v>157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33" t="s">
        <v>410</v>
      </c>
      <c r="N10" s="133" t="s">
        <v>125</v>
      </c>
    </row>
    <row r="11" spans="2:16" ht="30.75" customHeight="1">
      <c r="C11" s="120" t="s">
        <v>0</v>
      </c>
      <c r="D11" s="62"/>
      <c r="E11" s="62"/>
      <c r="F11" s="62"/>
      <c r="G11" s="62"/>
      <c r="H11" s="62"/>
      <c r="I11" s="62"/>
      <c r="J11" s="62"/>
      <c r="K11" s="62"/>
      <c r="L11" s="180">
        <v>1783773.44862289</v>
      </c>
      <c r="M11" s="62"/>
      <c r="N11" s="62"/>
      <c r="O11" s="146"/>
    </row>
    <row r="12" spans="2:16" ht="30.75" customHeight="1">
      <c r="C12" s="120" t="s">
        <v>1</v>
      </c>
      <c r="D12" s="62"/>
      <c r="E12" s="62"/>
      <c r="F12" s="62"/>
      <c r="G12" s="62"/>
      <c r="H12" s="62"/>
      <c r="I12" s="62"/>
      <c r="J12" s="62"/>
      <c r="K12" s="62"/>
      <c r="L12" s="180">
        <v>145492.93290548984</v>
      </c>
      <c r="M12" s="62"/>
      <c r="N12" s="62"/>
      <c r="O12" s="146"/>
    </row>
    <row r="13" spans="2:16" ht="30.75" customHeight="1">
      <c r="C13" s="120" t="s">
        <v>389</v>
      </c>
      <c r="D13" s="62"/>
      <c r="E13" s="62"/>
      <c r="F13" s="62"/>
      <c r="G13" s="62"/>
      <c r="H13" s="62"/>
      <c r="I13" s="62"/>
      <c r="J13" s="62"/>
      <c r="K13" s="62"/>
      <c r="L13" s="180">
        <v>37994.217885929531</v>
      </c>
      <c r="M13" s="62"/>
      <c r="N13" s="62"/>
      <c r="O13" s="146"/>
    </row>
    <row r="14" spans="2:16" ht="30.75" customHeight="1">
      <c r="C14" s="120" t="s">
        <v>2</v>
      </c>
      <c r="D14" s="62"/>
      <c r="E14" s="62"/>
      <c r="F14" s="62"/>
      <c r="G14" s="62"/>
      <c r="H14" s="62"/>
      <c r="I14" s="62"/>
      <c r="J14" s="62"/>
      <c r="K14" s="62"/>
      <c r="L14" s="180">
        <v>86036.802918995774</v>
      </c>
      <c r="M14" s="62"/>
      <c r="N14" s="62"/>
      <c r="O14" s="146"/>
    </row>
    <row r="15" spans="2:16" ht="30.75" customHeight="1">
      <c r="C15" s="122" t="s">
        <v>3</v>
      </c>
      <c r="D15" s="122"/>
      <c r="E15" s="69">
        <f>SUM(E11:E14)</f>
        <v>0</v>
      </c>
      <c r="F15" s="69">
        <f t="shared" ref="F15:K15" si="0">SUM(F11:F14)</f>
        <v>0</v>
      </c>
      <c r="G15" s="69">
        <f t="shared" si="0"/>
        <v>0</v>
      </c>
      <c r="H15" s="69">
        <f t="shared" si="0"/>
        <v>0</v>
      </c>
      <c r="I15" s="69">
        <f t="shared" si="0"/>
        <v>0</v>
      </c>
      <c r="J15" s="69">
        <f t="shared" si="0"/>
        <v>0</v>
      </c>
      <c r="K15" s="69">
        <f t="shared" si="0"/>
        <v>0</v>
      </c>
      <c r="L15" s="147">
        <v>2053297.4023333003</v>
      </c>
      <c r="M15" s="122"/>
      <c r="N15" s="122"/>
      <c r="O15" s="146"/>
      <c r="P15" s="148"/>
    </row>
    <row r="16" spans="2:16" ht="30.75" customHeight="1">
      <c r="C16" s="117" t="s">
        <v>158</v>
      </c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148"/>
      <c r="P16" s="148"/>
    </row>
    <row r="17" spans="2:15" ht="30.75" customHeight="1">
      <c r="C17" s="120" t="s">
        <v>131</v>
      </c>
      <c r="D17" s="62">
        <v>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2:15" ht="30.75" customHeight="1">
      <c r="C18" s="120" t="s">
        <v>132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2:15" ht="30.75" customHeight="1">
      <c r="C19" s="120" t="s">
        <v>391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2:15" ht="30.75" customHeight="1">
      <c r="C20" s="120" t="s">
        <v>130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2:15" ht="30.75" customHeight="1">
      <c r="C21" s="120" t="s">
        <v>148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146"/>
    </row>
    <row r="22" spans="2:15" ht="30.75" customHeight="1">
      <c r="C22" s="120" t="s">
        <v>4</v>
      </c>
      <c r="D22" s="62"/>
      <c r="E22" s="62"/>
      <c r="F22" s="62"/>
      <c r="G22" s="62"/>
      <c r="H22" s="62"/>
      <c r="I22" s="62"/>
      <c r="J22" s="62"/>
      <c r="K22" s="62"/>
      <c r="L22" s="180">
        <v>60769.230769230766</v>
      </c>
      <c r="M22" s="62"/>
      <c r="N22" s="62"/>
    </row>
    <row r="23" spans="2:15" ht="30.75" customHeight="1">
      <c r="C23" s="120" t="s">
        <v>154</v>
      </c>
      <c r="D23" s="62"/>
      <c r="E23" s="62"/>
      <c r="F23" s="62"/>
      <c r="G23" s="62"/>
      <c r="H23" s="62"/>
      <c r="I23" s="62"/>
      <c r="J23" s="62"/>
      <c r="K23" s="62"/>
      <c r="L23" s="180"/>
      <c r="M23" s="62"/>
      <c r="N23" s="62"/>
    </row>
    <row r="24" spans="2:15" ht="30.75" customHeight="1">
      <c r="C24" s="129" t="s">
        <v>392</v>
      </c>
      <c r="D24" s="62"/>
      <c r="E24" s="62"/>
      <c r="F24" s="62"/>
      <c r="G24" s="62"/>
      <c r="H24" s="62"/>
      <c r="I24" s="62"/>
      <c r="J24" s="62"/>
      <c r="K24" s="62"/>
      <c r="L24" s="180">
        <v>2728566.6770289256</v>
      </c>
      <c r="M24" s="62"/>
      <c r="N24" s="62"/>
      <c r="O24" s="146"/>
    </row>
    <row r="25" spans="2:15" ht="30.75" customHeight="1">
      <c r="C25" s="129" t="s">
        <v>393</v>
      </c>
      <c r="D25" s="62"/>
      <c r="E25" s="62"/>
      <c r="F25" s="62"/>
      <c r="G25" s="62"/>
      <c r="H25" s="62"/>
      <c r="I25" s="62"/>
      <c r="J25" s="62"/>
      <c r="K25" s="62"/>
      <c r="L25" s="180">
        <v>22181.419637740921</v>
      </c>
      <c r="M25" s="62"/>
      <c r="N25" s="62"/>
      <c r="O25" s="146"/>
    </row>
    <row r="26" spans="2:15" ht="30.75" customHeight="1">
      <c r="C26" s="129" t="s">
        <v>394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149"/>
    </row>
    <row r="27" spans="2:15" ht="30.75" customHeight="1">
      <c r="C27" s="276" t="s">
        <v>395</v>
      </c>
      <c r="D27" s="62"/>
      <c r="E27" s="62">
        <f>SUM(E17:E26)</f>
        <v>0</v>
      </c>
      <c r="F27" s="62">
        <f t="shared" ref="F27:K27" si="1">SUM(F17:F26)</f>
        <v>0</v>
      </c>
      <c r="G27" s="62">
        <f t="shared" si="1"/>
        <v>0</v>
      </c>
      <c r="H27" s="62">
        <f t="shared" si="1"/>
        <v>0</v>
      </c>
      <c r="I27" s="62">
        <f t="shared" si="1"/>
        <v>0</v>
      </c>
      <c r="J27" s="62">
        <f t="shared" si="1"/>
        <v>0</v>
      </c>
      <c r="K27" s="62">
        <f t="shared" si="1"/>
        <v>0</v>
      </c>
      <c r="L27" s="180">
        <v>2811517.3274358977</v>
      </c>
      <c r="M27" s="62"/>
      <c r="N27" s="62"/>
    </row>
    <row r="28" spans="2:15" ht="30.75" customHeight="1">
      <c r="B28" s="214"/>
      <c r="C28" s="122" t="s">
        <v>411</v>
      </c>
      <c r="D28" s="275"/>
      <c r="E28" s="122"/>
      <c r="F28" s="122"/>
      <c r="G28" s="122"/>
      <c r="H28" s="122"/>
      <c r="I28" s="122"/>
      <c r="J28" s="122"/>
      <c r="K28" s="122"/>
      <c r="L28" s="147">
        <v>131628.54333333333</v>
      </c>
      <c r="M28" s="122"/>
      <c r="N28" s="122"/>
      <c r="O28" s="146"/>
    </row>
    <row r="29" spans="2:15" ht="30.75" customHeight="1">
      <c r="C29" s="277" t="s">
        <v>397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46"/>
    </row>
    <row r="30" spans="2:15" ht="30.75" customHeight="1">
      <c r="C30" s="150" t="s">
        <v>398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46"/>
    </row>
    <row r="31" spans="2:15" ht="30.75" customHeight="1">
      <c r="C31" s="150" t="s">
        <v>399</v>
      </c>
      <c r="D31" s="62"/>
      <c r="E31" s="62">
        <f>SUM(E28:E30)</f>
        <v>0</v>
      </c>
      <c r="F31" s="62">
        <f t="shared" ref="F31:K31" si="2">SUM(F28:F30)</f>
        <v>0</v>
      </c>
      <c r="G31" s="62">
        <f t="shared" si="2"/>
        <v>0</v>
      </c>
      <c r="H31" s="62">
        <f t="shared" si="2"/>
        <v>0</v>
      </c>
      <c r="I31" s="62">
        <f t="shared" si="2"/>
        <v>0</v>
      </c>
      <c r="J31" s="62">
        <f t="shared" si="2"/>
        <v>0</v>
      </c>
      <c r="K31" s="62">
        <f t="shared" si="2"/>
        <v>0</v>
      </c>
      <c r="L31" s="180">
        <v>131628.54333333333</v>
      </c>
      <c r="M31" s="62"/>
      <c r="N31" s="62"/>
      <c r="O31" s="146"/>
    </row>
    <row r="32" spans="2:15" ht="30.75" customHeight="1">
      <c r="C32" s="122" t="s">
        <v>400</v>
      </c>
      <c r="D32" s="69"/>
      <c r="E32" s="69">
        <f>E27+E31</f>
        <v>0</v>
      </c>
      <c r="F32" s="69">
        <f t="shared" ref="F32:K32" si="3">F27+F31</f>
        <v>0</v>
      </c>
      <c r="G32" s="69">
        <f t="shared" si="3"/>
        <v>0</v>
      </c>
      <c r="H32" s="69">
        <f t="shared" si="3"/>
        <v>0</v>
      </c>
      <c r="I32" s="69">
        <f t="shared" si="3"/>
        <v>0</v>
      </c>
      <c r="J32" s="69">
        <f t="shared" si="3"/>
        <v>0</v>
      </c>
      <c r="K32" s="69">
        <f t="shared" si="3"/>
        <v>0</v>
      </c>
      <c r="L32" s="147">
        <v>2943145.8707692311</v>
      </c>
      <c r="M32" s="122"/>
      <c r="N32" s="122"/>
      <c r="O32" s="146"/>
    </row>
    <row r="33" spans="3:15" ht="30.75" customHeight="1">
      <c r="C33" s="122" t="s">
        <v>156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46"/>
    </row>
    <row r="34" spans="3:15" ht="30.75" customHeight="1">
      <c r="C34" s="117" t="s">
        <v>155</v>
      </c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146"/>
    </row>
    <row r="35" spans="3:15" ht="30.75" customHeight="1">
      <c r="C35" s="117" t="s">
        <v>401</v>
      </c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</row>
    <row r="36" spans="3:15" ht="30.75" customHeight="1">
      <c r="C36" s="117" t="s">
        <v>402</v>
      </c>
      <c r="D36" s="273"/>
      <c r="E36" s="273"/>
      <c r="F36" s="273"/>
      <c r="G36" s="273"/>
      <c r="H36" s="273"/>
      <c r="I36" s="273"/>
      <c r="J36" s="273"/>
      <c r="K36" s="273"/>
      <c r="L36" s="274">
        <v>2680514.5767815476</v>
      </c>
      <c r="M36" s="273"/>
      <c r="N36" s="273"/>
    </row>
    <row r="37" spans="3:15" ht="30.75" customHeight="1">
      <c r="C37" s="117" t="s">
        <v>412</v>
      </c>
      <c r="D37" s="273"/>
      <c r="E37" s="273">
        <f>E15+E27+E31+E33+E34+E35</f>
        <v>0</v>
      </c>
      <c r="F37" s="273">
        <f t="shared" ref="F37:K37" si="4">F15+F27+F31+F33+F34+F35</f>
        <v>0</v>
      </c>
      <c r="G37" s="273">
        <f t="shared" si="4"/>
        <v>0</v>
      </c>
      <c r="H37" s="273">
        <f t="shared" si="4"/>
        <v>0</v>
      </c>
      <c r="I37" s="273">
        <f t="shared" si="4"/>
        <v>0</v>
      </c>
      <c r="J37" s="273">
        <f t="shared" si="4"/>
        <v>0</v>
      </c>
      <c r="K37" s="273">
        <f t="shared" si="4"/>
        <v>0</v>
      </c>
      <c r="L37" s="274">
        <v>7676957.8498840788</v>
      </c>
      <c r="M37" s="273"/>
      <c r="N37" s="273"/>
      <c r="O37" s="146"/>
    </row>
    <row r="38" spans="3:15" ht="30.75" customHeight="1">
      <c r="C38" s="132" t="s">
        <v>142</v>
      </c>
      <c r="D38" s="147"/>
      <c r="E38" s="147"/>
      <c r="F38" s="147"/>
      <c r="G38" s="147"/>
      <c r="H38" s="151"/>
      <c r="I38" s="147"/>
      <c r="J38" s="147"/>
      <c r="K38" s="147"/>
      <c r="L38" s="147"/>
      <c r="M38" s="78"/>
      <c r="N38" s="78"/>
      <c r="O38" s="146"/>
    </row>
    <row r="39" spans="3:15" ht="30.75" customHeight="1">
      <c r="C39" s="152"/>
      <c r="D39" s="152"/>
      <c r="E39" s="140"/>
      <c r="F39" s="140"/>
      <c r="G39" s="140"/>
      <c r="H39" s="141"/>
      <c r="I39" s="140"/>
      <c r="J39" s="140"/>
      <c r="K39" s="140"/>
      <c r="L39" s="140"/>
      <c r="M39" s="1"/>
      <c r="N39" s="1"/>
    </row>
    <row r="40" spans="3:15" ht="25" customHeight="1">
      <c r="D40" s="328" t="s">
        <v>403</v>
      </c>
      <c r="E40" s="328"/>
      <c r="F40" s="328"/>
      <c r="G40" s="328"/>
      <c r="H40" s="328"/>
      <c r="I40" s="328"/>
      <c r="J40" s="328"/>
      <c r="K40" s="328"/>
      <c r="L40" s="328"/>
      <c r="M40" s="328"/>
      <c r="N40" s="328"/>
    </row>
    <row r="41" spans="3:15" ht="25" customHeight="1">
      <c r="D41" s="328" t="s">
        <v>404</v>
      </c>
      <c r="E41" s="328"/>
      <c r="F41" s="328"/>
      <c r="G41" s="328"/>
      <c r="H41" s="328"/>
      <c r="I41" s="328"/>
      <c r="J41" s="328"/>
      <c r="K41" s="328"/>
      <c r="L41" s="328"/>
      <c r="M41" s="328"/>
      <c r="N41" s="328"/>
    </row>
    <row r="42" spans="3:15" ht="25" customHeight="1">
      <c r="D42" s="327" t="s">
        <v>405</v>
      </c>
      <c r="E42" s="327"/>
      <c r="F42" s="327"/>
      <c r="G42" s="327"/>
      <c r="H42" s="327"/>
      <c r="I42" s="327"/>
      <c r="J42" s="327"/>
      <c r="K42" s="327"/>
      <c r="L42" s="327"/>
      <c r="M42" s="327"/>
      <c r="N42" s="327"/>
    </row>
    <row r="43" spans="3:15" ht="25" customHeight="1">
      <c r="D43" s="327" t="s">
        <v>406</v>
      </c>
      <c r="E43" s="327"/>
      <c r="F43" s="327"/>
      <c r="G43" s="327"/>
      <c r="H43" s="327"/>
      <c r="I43" s="327"/>
      <c r="J43" s="327"/>
      <c r="K43" s="327"/>
      <c r="L43" s="327"/>
      <c r="M43" s="327"/>
      <c r="N43" s="327"/>
    </row>
    <row r="44" spans="3:15" ht="25" customHeight="1">
      <c r="D44" s="327" t="s">
        <v>407</v>
      </c>
      <c r="E44" s="327"/>
      <c r="F44" s="327"/>
      <c r="G44" s="327"/>
      <c r="H44" s="327"/>
      <c r="I44" s="327"/>
      <c r="J44" s="327"/>
      <c r="K44" s="327"/>
      <c r="L44" s="327"/>
      <c r="M44" s="327"/>
      <c r="N44" s="327"/>
    </row>
    <row r="45" spans="3:15" ht="25" customHeight="1">
      <c r="D45" s="327" t="s">
        <v>413</v>
      </c>
      <c r="E45" s="327"/>
      <c r="F45" s="327"/>
      <c r="G45" s="327"/>
      <c r="H45" s="327"/>
      <c r="I45" s="327"/>
      <c r="J45" s="327"/>
      <c r="K45" s="327"/>
      <c r="L45" s="327"/>
      <c r="M45" s="327"/>
      <c r="N45" s="327"/>
    </row>
    <row r="46" spans="3:15" ht="25" customHeight="1">
      <c r="D46" s="335" t="s">
        <v>163</v>
      </c>
      <c r="E46" s="335"/>
      <c r="F46" s="335"/>
      <c r="G46" s="335"/>
      <c r="H46" s="335"/>
      <c r="I46" s="335"/>
      <c r="J46" s="335"/>
      <c r="K46" s="335"/>
      <c r="L46" s="335"/>
      <c r="M46" s="335"/>
      <c r="N46" s="335"/>
    </row>
    <row r="47" spans="3:15" ht="25" customHeight="1">
      <c r="D47" s="335" t="s">
        <v>161</v>
      </c>
      <c r="E47" s="335"/>
      <c r="F47" s="335"/>
      <c r="G47" s="335"/>
      <c r="H47" s="335"/>
      <c r="I47" s="335"/>
      <c r="J47" s="335"/>
      <c r="K47" s="335"/>
      <c r="L47" s="335"/>
      <c r="M47" s="335"/>
      <c r="N47" s="335"/>
    </row>
    <row r="48" spans="3:15" ht="25" customHeight="1">
      <c r="D48" s="335" t="s">
        <v>162</v>
      </c>
      <c r="E48" s="335"/>
      <c r="F48" s="335"/>
      <c r="G48" s="335"/>
      <c r="H48" s="335"/>
      <c r="I48" s="335"/>
      <c r="J48" s="335"/>
      <c r="K48" s="335"/>
      <c r="L48" s="335"/>
      <c r="M48" s="335"/>
      <c r="N48" s="335"/>
    </row>
    <row r="49" spans="3:14" ht="30.75" customHeight="1">
      <c r="D49" s="153"/>
      <c r="E49" s="154"/>
      <c r="F49" s="154"/>
      <c r="G49" s="154"/>
      <c r="H49" s="155"/>
      <c r="I49" s="154"/>
      <c r="J49" s="154"/>
      <c r="K49" s="154"/>
      <c r="L49" s="154"/>
      <c r="M49" s="156"/>
      <c r="N49" s="156"/>
    </row>
    <row r="50" spans="3:14" ht="50" customHeight="1">
      <c r="C50" s="320" t="s">
        <v>414</v>
      </c>
      <c r="D50" s="320"/>
      <c r="E50" s="320"/>
      <c r="F50" s="320"/>
      <c r="G50" s="320"/>
      <c r="H50" s="320"/>
      <c r="I50" s="320"/>
      <c r="J50" s="320"/>
      <c r="K50" s="320"/>
      <c r="L50" s="320"/>
    </row>
    <row r="51" spans="3:14" ht="30.75" customHeight="1">
      <c r="C51" s="36"/>
      <c r="D51" s="36"/>
      <c r="E51" s="103"/>
      <c r="F51" s="36"/>
      <c r="G51" s="36"/>
      <c r="H51" s="36"/>
      <c r="I51" s="36"/>
      <c r="J51" s="36"/>
      <c r="K51" s="36"/>
      <c r="L51" s="36"/>
    </row>
    <row r="52" spans="3:14" ht="30.75" customHeight="1">
      <c r="C52" s="36"/>
      <c r="D52" s="338" t="s">
        <v>164</v>
      </c>
      <c r="E52" s="338"/>
      <c r="F52" s="96"/>
      <c r="G52" s="96"/>
      <c r="H52" s="96"/>
      <c r="I52" s="96"/>
      <c r="J52" s="96"/>
      <c r="K52" s="67" t="s">
        <v>328</v>
      </c>
      <c r="L52" s="67" t="s">
        <v>296</v>
      </c>
    </row>
    <row r="53" spans="3:14" ht="39.75" customHeight="1">
      <c r="C53" s="114" t="s">
        <v>415</v>
      </c>
      <c r="D53" s="37" t="s">
        <v>160</v>
      </c>
      <c r="E53" s="37" t="s">
        <v>33</v>
      </c>
      <c r="F53" s="37" t="s">
        <v>124</v>
      </c>
      <c r="G53" s="37" t="s">
        <v>35</v>
      </c>
      <c r="H53" s="37" t="s">
        <v>152</v>
      </c>
      <c r="I53" s="37" t="s">
        <v>159</v>
      </c>
      <c r="J53" s="37" t="s">
        <v>36</v>
      </c>
      <c r="K53" s="115" t="s">
        <v>385</v>
      </c>
      <c r="L53" s="37" t="s">
        <v>12</v>
      </c>
      <c r="M53" s="339"/>
      <c r="N53" s="339"/>
    </row>
    <row r="54" spans="3:14" ht="30.75" customHeight="1">
      <c r="C54" s="117" t="s">
        <v>157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00"/>
      <c r="N54" s="100"/>
    </row>
    <row r="55" spans="3:14" ht="30.75" customHeight="1">
      <c r="C55" s="120" t="s">
        <v>0</v>
      </c>
      <c r="D55" s="76"/>
      <c r="E55" s="76">
        <v>6682394.7616586443</v>
      </c>
      <c r="F55" s="76">
        <v>1670598.6904146611</v>
      </c>
      <c r="G55" s="76"/>
      <c r="H55" s="76"/>
      <c r="I55" s="76"/>
      <c r="J55" s="76"/>
      <c r="K55" s="76"/>
      <c r="L55" s="76">
        <v>8352993.4520733049</v>
      </c>
      <c r="M55" s="100"/>
    </row>
    <row r="56" spans="3:14" ht="30.75" customHeight="1">
      <c r="C56" s="120" t="s">
        <v>1</v>
      </c>
      <c r="D56" s="76"/>
      <c r="E56" s="76">
        <v>1238377.3485517795</v>
      </c>
      <c r="F56" s="76"/>
      <c r="G56" s="76"/>
      <c r="H56" s="76"/>
      <c r="I56" s="76"/>
      <c r="J56" s="76"/>
      <c r="K56" s="76"/>
      <c r="L56" s="76">
        <v>1238377.3485517795</v>
      </c>
      <c r="M56" s="100"/>
    </row>
    <row r="57" spans="3:14" ht="30.75" customHeight="1">
      <c r="C57" s="120" t="s">
        <v>389</v>
      </c>
      <c r="D57" s="76"/>
      <c r="E57" s="76">
        <v>1388816</v>
      </c>
      <c r="F57" s="76">
        <v>347204</v>
      </c>
      <c r="G57" s="76"/>
      <c r="H57" s="76"/>
      <c r="I57" s="76"/>
      <c r="J57" s="76"/>
      <c r="K57" s="76"/>
      <c r="L57" s="76">
        <v>1736020</v>
      </c>
      <c r="M57" s="100"/>
    </row>
    <row r="58" spans="3:14" ht="30.75" customHeight="1">
      <c r="C58" s="120" t="s">
        <v>2</v>
      </c>
      <c r="D58" s="76"/>
      <c r="E58" s="76"/>
      <c r="F58" s="76"/>
      <c r="G58" s="76"/>
      <c r="H58" s="76"/>
      <c r="I58" s="76"/>
      <c r="J58" s="76"/>
      <c r="K58" s="76"/>
      <c r="L58" s="76">
        <v>395769.29288368777</v>
      </c>
      <c r="M58" s="100"/>
    </row>
    <row r="59" spans="3:14" ht="30.75" customHeight="1">
      <c r="C59" s="122" t="s">
        <v>3</v>
      </c>
      <c r="D59" s="122"/>
      <c r="E59" s="122"/>
      <c r="F59" s="122"/>
      <c r="G59" s="122"/>
      <c r="H59" s="122"/>
      <c r="I59" s="122"/>
      <c r="J59" s="122"/>
      <c r="K59" s="122"/>
      <c r="L59" s="75">
        <v>11723160.093508773</v>
      </c>
      <c r="M59" s="140"/>
    </row>
    <row r="60" spans="3:14" ht="30.75" customHeight="1">
      <c r="C60" s="117" t="s">
        <v>158</v>
      </c>
      <c r="D60" s="117"/>
      <c r="E60" s="117"/>
      <c r="F60" s="117"/>
      <c r="G60" s="117"/>
      <c r="H60" s="117"/>
      <c r="I60" s="117"/>
      <c r="J60" s="117"/>
      <c r="K60" s="117"/>
      <c r="L60" s="178"/>
      <c r="M60" s="140"/>
    </row>
    <row r="61" spans="3:14" ht="30.75" customHeight="1">
      <c r="C61" s="120" t="s">
        <v>131</v>
      </c>
      <c r="D61" s="76"/>
      <c r="E61" s="76"/>
      <c r="F61" s="76"/>
      <c r="G61" s="76"/>
      <c r="H61" s="76"/>
      <c r="I61" s="76"/>
      <c r="J61" s="76"/>
      <c r="K61" s="76"/>
      <c r="L61" s="76"/>
      <c r="M61" s="100"/>
    </row>
    <row r="62" spans="3:14" ht="30.75" customHeight="1">
      <c r="C62" s="120" t="s">
        <v>132</v>
      </c>
      <c r="D62" s="76"/>
      <c r="E62" s="76"/>
      <c r="F62" s="76"/>
      <c r="G62" s="76"/>
      <c r="H62" s="76"/>
      <c r="I62" s="76"/>
      <c r="J62" s="76"/>
      <c r="K62" s="76"/>
      <c r="L62" s="76"/>
      <c r="M62" s="100"/>
    </row>
    <row r="63" spans="3:14" ht="30.75" customHeight="1">
      <c r="C63" s="120" t="s">
        <v>391</v>
      </c>
      <c r="D63" s="76"/>
      <c r="E63" s="76"/>
      <c r="F63" s="76"/>
      <c r="G63" s="76"/>
      <c r="H63" s="76"/>
      <c r="I63" s="76"/>
      <c r="J63" s="76"/>
      <c r="K63" s="76"/>
      <c r="L63" s="76"/>
      <c r="M63" s="100"/>
    </row>
    <row r="64" spans="3:14" ht="30.75" customHeight="1">
      <c r="C64" s="120" t="s">
        <v>130</v>
      </c>
      <c r="D64" s="76"/>
      <c r="E64" s="76"/>
      <c r="F64" s="76"/>
      <c r="G64" s="76"/>
      <c r="H64" s="76"/>
      <c r="I64" s="76"/>
      <c r="J64" s="76"/>
      <c r="K64" s="76"/>
      <c r="L64" s="76"/>
      <c r="M64" s="100"/>
      <c r="N64" s="112"/>
    </row>
    <row r="65" spans="3:14" ht="30.75" customHeight="1">
      <c r="C65" s="120" t="s">
        <v>148</v>
      </c>
      <c r="D65" s="76"/>
      <c r="E65" s="76"/>
      <c r="F65" s="76"/>
      <c r="G65" s="76"/>
      <c r="H65" s="76"/>
      <c r="I65" s="76"/>
      <c r="J65" s="76"/>
      <c r="K65" s="76"/>
      <c r="L65" s="76"/>
      <c r="M65" s="100"/>
      <c r="N65" s="157"/>
    </row>
    <row r="66" spans="3:14" ht="30.75" customHeight="1">
      <c r="C66" s="120" t="s">
        <v>4</v>
      </c>
      <c r="D66" s="76"/>
      <c r="E66" s="76"/>
      <c r="F66" s="76"/>
      <c r="G66" s="76"/>
      <c r="H66" s="76"/>
      <c r="I66" s="76"/>
      <c r="J66" s="76"/>
      <c r="K66" s="76"/>
      <c r="L66" s="76">
        <v>72750</v>
      </c>
      <c r="M66" s="100"/>
      <c r="N66" s="1"/>
    </row>
    <row r="67" spans="3:14" ht="30.75" customHeight="1">
      <c r="C67" s="120" t="s">
        <v>154</v>
      </c>
      <c r="D67" s="76"/>
      <c r="E67" s="76"/>
      <c r="F67" s="76"/>
      <c r="G67" s="76"/>
      <c r="H67" s="76"/>
      <c r="I67" s="76"/>
      <c r="J67" s="76"/>
      <c r="K67" s="76"/>
      <c r="L67" s="76"/>
      <c r="M67" s="140"/>
      <c r="N67" s="140"/>
    </row>
    <row r="68" spans="3:14" ht="30.75" customHeight="1">
      <c r="C68" s="129" t="s">
        <v>392</v>
      </c>
      <c r="D68" s="76"/>
      <c r="E68" s="76"/>
      <c r="F68" s="76"/>
      <c r="G68" s="76"/>
      <c r="H68" s="76"/>
      <c r="I68" s="76"/>
      <c r="J68" s="76"/>
      <c r="K68" s="76"/>
      <c r="L68" s="76">
        <v>1546541.5861260158</v>
      </c>
      <c r="M68" s="100"/>
      <c r="N68" s="1"/>
    </row>
    <row r="69" spans="3:14" ht="30.75" customHeight="1">
      <c r="C69" s="129" t="s">
        <v>393</v>
      </c>
      <c r="D69" s="76"/>
      <c r="E69" s="76"/>
      <c r="F69" s="76"/>
      <c r="G69" s="76"/>
      <c r="H69" s="76"/>
      <c r="I69" s="76"/>
      <c r="J69" s="76"/>
      <c r="K69" s="76"/>
      <c r="L69" s="76">
        <v>6667.1538739843636</v>
      </c>
      <c r="M69" s="100"/>
      <c r="N69" s="1"/>
    </row>
    <row r="70" spans="3:14" ht="30.75" customHeight="1">
      <c r="C70" s="129" t="s">
        <v>394</v>
      </c>
      <c r="D70" s="76"/>
      <c r="E70" s="76"/>
      <c r="F70" s="76"/>
      <c r="G70" s="76"/>
      <c r="H70" s="76"/>
      <c r="I70" s="76"/>
      <c r="J70" s="76"/>
      <c r="K70" s="76"/>
      <c r="L70" s="76"/>
      <c r="M70" s="100"/>
      <c r="N70" s="1"/>
    </row>
    <row r="71" spans="3:14" ht="30.75" customHeight="1">
      <c r="C71" s="129" t="s">
        <v>395</v>
      </c>
      <c r="D71" s="76"/>
      <c r="E71" s="76"/>
      <c r="F71" s="76"/>
      <c r="G71" s="76"/>
      <c r="H71" s="76"/>
      <c r="I71" s="76"/>
      <c r="J71" s="76"/>
      <c r="K71" s="76"/>
      <c r="L71" s="76">
        <v>1625958.74</v>
      </c>
      <c r="M71" s="100"/>
      <c r="N71" s="1"/>
    </row>
    <row r="72" spans="3:14" ht="30.75" customHeight="1">
      <c r="C72" s="122" t="s">
        <v>151</v>
      </c>
      <c r="D72" s="122"/>
      <c r="E72" s="122"/>
      <c r="F72" s="122"/>
      <c r="G72" s="122"/>
      <c r="H72" s="122"/>
      <c r="I72" s="122"/>
      <c r="J72" s="122"/>
      <c r="K72" s="122"/>
      <c r="L72" s="75">
        <v>46460.5</v>
      </c>
      <c r="M72" s="140"/>
      <c r="N72" s="140"/>
    </row>
    <row r="73" spans="3:14" ht="30.75" customHeight="1">
      <c r="C73" s="120" t="s">
        <v>397</v>
      </c>
      <c r="D73" s="76"/>
      <c r="E73" s="76"/>
      <c r="F73" s="76"/>
      <c r="G73" s="76"/>
      <c r="H73" s="76"/>
      <c r="I73" s="76"/>
      <c r="J73" s="76"/>
      <c r="K73" s="76"/>
      <c r="L73" s="76"/>
      <c r="M73" s="100"/>
      <c r="N73" s="1"/>
    </row>
    <row r="74" spans="3:14" ht="30.75" customHeight="1">
      <c r="C74" s="120" t="s">
        <v>398</v>
      </c>
      <c r="D74" s="76"/>
      <c r="E74" s="76"/>
      <c r="F74" s="76"/>
      <c r="G74" s="76"/>
      <c r="H74" s="76"/>
      <c r="I74" s="76"/>
      <c r="J74" s="76"/>
      <c r="K74" s="76"/>
      <c r="L74" s="76"/>
      <c r="M74" s="100"/>
      <c r="N74" s="1"/>
    </row>
    <row r="75" spans="3:14" ht="30.75" customHeight="1">
      <c r="C75" s="122" t="s">
        <v>399</v>
      </c>
      <c r="D75" s="69"/>
      <c r="E75" s="69"/>
      <c r="F75" s="69"/>
      <c r="G75" s="69"/>
      <c r="H75" s="69"/>
      <c r="I75" s="69"/>
      <c r="J75" s="69"/>
      <c r="K75" s="69"/>
      <c r="L75" s="75">
        <v>46460.5</v>
      </c>
      <c r="M75" s="1"/>
      <c r="N75" s="1"/>
    </row>
    <row r="76" spans="3:14" ht="30.75" customHeight="1">
      <c r="C76" s="122" t="s">
        <v>400</v>
      </c>
      <c r="D76" s="69"/>
      <c r="E76" s="69"/>
      <c r="F76" s="69"/>
      <c r="G76" s="69"/>
      <c r="H76" s="69"/>
      <c r="I76" s="69"/>
      <c r="J76" s="69"/>
      <c r="K76" s="69"/>
      <c r="L76" s="75">
        <v>1672419.24</v>
      </c>
      <c r="M76" s="140"/>
      <c r="N76" s="140"/>
    </row>
    <row r="77" spans="3:14" ht="30.75" customHeight="1">
      <c r="C77" s="122" t="s">
        <v>156</v>
      </c>
      <c r="D77" s="69"/>
      <c r="E77" s="69"/>
      <c r="F77" s="69"/>
      <c r="G77" s="69"/>
      <c r="H77" s="69"/>
      <c r="I77" s="69"/>
      <c r="J77" s="69"/>
      <c r="K77" s="69"/>
      <c r="L77" s="107"/>
      <c r="M77" s="140"/>
      <c r="N77" s="140"/>
    </row>
    <row r="78" spans="3:14" ht="30.75" customHeight="1">
      <c r="C78" s="279" t="s">
        <v>155</v>
      </c>
      <c r="D78" s="71"/>
      <c r="E78" s="71"/>
      <c r="F78" s="71"/>
      <c r="G78" s="71"/>
      <c r="H78" s="71"/>
      <c r="I78" s="71"/>
      <c r="J78" s="71"/>
      <c r="K78" s="71"/>
      <c r="L78" s="76"/>
      <c r="M78" s="1"/>
      <c r="N78" s="140"/>
    </row>
    <row r="79" spans="3:14" ht="30.75" customHeight="1">
      <c r="C79" s="279" t="s">
        <v>401</v>
      </c>
      <c r="D79" s="71"/>
      <c r="E79" s="71"/>
      <c r="F79" s="71"/>
      <c r="G79" s="71"/>
      <c r="H79" s="71"/>
      <c r="I79" s="71"/>
      <c r="J79" s="71"/>
      <c r="K79" s="71"/>
      <c r="L79" s="76"/>
      <c r="M79" s="1"/>
      <c r="N79" s="140"/>
    </row>
    <row r="80" spans="3:14" ht="30.75" customHeight="1">
      <c r="C80" s="279" t="s">
        <v>402</v>
      </c>
      <c r="D80" s="71"/>
      <c r="E80" s="71"/>
      <c r="F80" s="71"/>
      <c r="G80" s="71"/>
      <c r="H80" s="71"/>
      <c r="I80" s="71"/>
      <c r="J80" s="71"/>
      <c r="K80" s="71"/>
      <c r="L80" s="76">
        <v>2680514.5767815476</v>
      </c>
      <c r="M80" s="1"/>
      <c r="N80" s="1"/>
    </row>
    <row r="81" spans="3:14" ht="30.75" customHeight="1">
      <c r="C81" s="279" t="s">
        <v>412</v>
      </c>
      <c r="D81" s="71"/>
      <c r="E81" s="71"/>
      <c r="F81" s="71"/>
      <c r="G81" s="71"/>
      <c r="H81" s="71"/>
      <c r="I81" s="71"/>
      <c r="J81" s="71"/>
      <c r="K81" s="71"/>
      <c r="L81" s="76">
        <v>16076093.910290319</v>
      </c>
      <c r="M81" s="1"/>
      <c r="N81" s="1"/>
    </row>
    <row r="82" spans="3:14" ht="30.75" customHeight="1">
      <c r="C82" s="132" t="s">
        <v>142</v>
      </c>
      <c r="D82" s="69"/>
      <c r="E82" s="69"/>
      <c r="F82" s="69"/>
      <c r="G82" s="69"/>
      <c r="H82" s="69"/>
      <c r="I82" s="69"/>
      <c r="J82" s="69"/>
      <c r="K82" s="69"/>
      <c r="L82" s="75"/>
      <c r="M82" s="1"/>
      <c r="N82" s="1"/>
    </row>
    <row r="83" spans="3:14" ht="30.75" customHeight="1">
      <c r="C83" s="159"/>
      <c r="D83" s="103"/>
      <c r="E83" s="103"/>
      <c r="F83" s="103"/>
      <c r="G83" s="103"/>
      <c r="H83" s="160"/>
      <c r="I83" s="103"/>
      <c r="J83" s="103"/>
      <c r="K83" s="103"/>
      <c r="L83" s="103"/>
      <c r="M83" s="1"/>
      <c r="N83" s="1"/>
    </row>
    <row r="84" spans="3:14" ht="25" customHeight="1">
      <c r="D84" s="342" t="s">
        <v>403</v>
      </c>
      <c r="E84" s="342"/>
      <c r="F84" s="342"/>
      <c r="G84" s="342"/>
      <c r="H84" s="342"/>
      <c r="I84" s="342"/>
      <c r="J84" s="342"/>
      <c r="K84" s="342"/>
      <c r="L84" s="342"/>
      <c r="M84" s="1"/>
      <c r="N84" s="1"/>
    </row>
    <row r="85" spans="3:14" ht="25" customHeight="1">
      <c r="D85" s="342" t="s">
        <v>404</v>
      </c>
      <c r="E85" s="342"/>
      <c r="F85" s="342"/>
      <c r="G85" s="342"/>
      <c r="H85" s="342"/>
      <c r="I85" s="342"/>
      <c r="J85" s="342"/>
      <c r="K85" s="342"/>
      <c r="L85" s="342"/>
      <c r="M85" s="1"/>
    </row>
    <row r="86" spans="3:14" ht="25" customHeight="1">
      <c r="D86" s="343" t="s">
        <v>405</v>
      </c>
      <c r="E86" s="343"/>
      <c r="F86" s="343"/>
      <c r="G86" s="343"/>
      <c r="H86" s="343"/>
      <c r="I86" s="343"/>
      <c r="J86" s="343"/>
      <c r="K86" s="343"/>
      <c r="L86" s="343"/>
      <c r="M86" s="1"/>
      <c r="N86" s="1"/>
    </row>
    <row r="87" spans="3:14" ht="25" customHeight="1">
      <c r="D87" s="343" t="s">
        <v>406</v>
      </c>
      <c r="E87" s="343"/>
      <c r="F87" s="343"/>
      <c r="G87" s="343"/>
      <c r="H87" s="343"/>
      <c r="I87" s="343"/>
      <c r="J87" s="343"/>
      <c r="K87" s="343"/>
      <c r="L87" s="343"/>
      <c r="M87" s="1"/>
      <c r="N87" s="1"/>
    </row>
    <row r="88" spans="3:14" ht="25" customHeight="1">
      <c r="D88" s="343" t="s">
        <v>407</v>
      </c>
      <c r="E88" s="343"/>
      <c r="F88" s="343"/>
      <c r="G88" s="343"/>
      <c r="H88" s="343"/>
      <c r="I88" s="343"/>
      <c r="J88" s="343"/>
      <c r="K88" s="343"/>
      <c r="L88" s="343"/>
      <c r="M88" s="1"/>
      <c r="N88" s="1"/>
    </row>
    <row r="89" spans="3:14" ht="25" customHeight="1">
      <c r="D89" s="343" t="s">
        <v>413</v>
      </c>
      <c r="E89" s="343"/>
      <c r="F89" s="343"/>
      <c r="G89" s="343"/>
      <c r="H89" s="343"/>
      <c r="I89" s="343"/>
      <c r="J89" s="343"/>
      <c r="K89" s="343"/>
      <c r="L89" s="343"/>
      <c r="M89" s="1"/>
      <c r="N89" s="1"/>
    </row>
    <row r="90" spans="3:14" ht="25" customHeight="1">
      <c r="D90" s="346" t="s">
        <v>163</v>
      </c>
      <c r="E90" s="346"/>
      <c r="F90" s="346"/>
      <c r="G90" s="346"/>
      <c r="H90" s="346"/>
      <c r="I90" s="346"/>
      <c r="J90" s="346"/>
      <c r="K90" s="346"/>
      <c r="L90" s="346"/>
      <c r="M90" s="1"/>
      <c r="N90" s="1"/>
    </row>
    <row r="91" spans="3:14" ht="25" customHeight="1">
      <c r="D91" s="346" t="s">
        <v>161</v>
      </c>
      <c r="E91" s="346"/>
      <c r="F91" s="346"/>
      <c r="G91" s="346"/>
      <c r="H91" s="346"/>
      <c r="I91" s="346"/>
      <c r="J91" s="346"/>
      <c r="K91" s="346"/>
      <c r="L91" s="346"/>
      <c r="M91" s="1"/>
      <c r="N91" s="1"/>
    </row>
    <row r="92" spans="3:14" ht="25" customHeight="1">
      <c r="D92" s="346" t="s">
        <v>162</v>
      </c>
      <c r="E92" s="346"/>
      <c r="F92" s="346"/>
      <c r="G92" s="346"/>
      <c r="H92" s="346"/>
      <c r="I92" s="346"/>
      <c r="J92" s="346"/>
      <c r="K92" s="346"/>
      <c r="L92" s="346"/>
    </row>
    <row r="93" spans="3:14" ht="30.75" customHeight="1">
      <c r="D93" s="161"/>
      <c r="E93" s="162"/>
      <c r="F93" s="162"/>
      <c r="G93" s="156"/>
      <c r="H93" s="162"/>
      <c r="I93" s="162"/>
      <c r="J93" s="162"/>
      <c r="K93" s="162"/>
      <c r="L93" s="156"/>
    </row>
    <row r="94" spans="3:14" ht="50" customHeight="1">
      <c r="C94" s="320" t="s">
        <v>416</v>
      </c>
      <c r="D94" s="320"/>
      <c r="E94" s="320"/>
      <c r="F94" s="320"/>
      <c r="G94" s="320"/>
      <c r="H94" s="320"/>
      <c r="I94" s="320"/>
      <c r="J94" s="320"/>
      <c r="K94" s="163"/>
      <c r="L94" s="164"/>
      <c r="M94" s="1"/>
    </row>
    <row r="95" spans="3:14" ht="30.75" customHeight="1">
      <c r="C95" s="165"/>
      <c r="D95" s="148"/>
      <c r="E95" s="148"/>
      <c r="F95" s="148"/>
      <c r="G95" s="166"/>
      <c r="H95" s="148"/>
      <c r="I95" s="148"/>
      <c r="J95" s="140"/>
      <c r="K95" s="163"/>
      <c r="L95" s="164"/>
      <c r="M95" s="1"/>
    </row>
    <row r="96" spans="3:14" ht="30.75" customHeight="1">
      <c r="C96" s="99"/>
      <c r="D96" s="148"/>
      <c r="E96" s="148"/>
      <c r="F96" s="148"/>
      <c r="G96" s="166"/>
      <c r="H96" s="67" t="s">
        <v>328</v>
      </c>
      <c r="I96" s="67"/>
      <c r="J96" s="67" t="s">
        <v>296</v>
      </c>
      <c r="K96" s="163"/>
      <c r="L96" s="164"/>
      <c r="M96" s="1"/>
    </row>
    <row r="97" spans="1:12" ht="30.75" customHeight="1">
      <c r="C97" s="344" t="s">
        <v>415</v>
      </c>
      <c r="D97" s="315" t="s">
        <v>310</v>
      </c>
      <c r="E97" s="315"/>
      <c r="F97" s="315"/>
      <c r="G97" s="315"/>
      <c r="H97" s="315" t="s">
        <v>311</v>
      </c>
      <c r="I97" s="315" t="s">
        <v>417</v>
      </c>
      <c r="J97" s="315"/>
    </row>
    <row r="98" spans="1:12" ht="30.75" customHeight="1">
      <c r="C98" s="345"/>
      <c r="D98" s="247" t="s">
        <v>418</v>
      </c>
      <c r="E98" s="247" t="s">
        <v>165</v>
      </c>
      <c r="F98" s="247" t="s">
        <v>106</v>
      </c>
      <c r="G98" s="247" t="s">
        <v>105</v>
      </c>
      <c r="H98" s="315"/>
      <c r="I98" s="247" t="s">
        <v>410</v>
      </c>
      <c r="J98" s="247" t="s">
        <v>125</v>
      </c>
      <c r="K98" s="100"/>
      <c r="L98" s="1"/>
    </row>
    <row r="99" spans="1:12" ht="30.75" customHeight="1">
      <c r="C99" s="117" t="s">
        <v>157</v>
      </c>
      <c r="D99" s="167"/>
      <c r="E99" s="167"/>
      <c r="F99" s="168"/>
      <c r="G99" s="168"/>
      <c r="H99" s="168"/>
      <c r="I99" s="168"/>
      <c r="J99" s="124"/>
    </row>
    <row r="100" spans="1:12" ht="30.75" customHeight="1">
      <c r="C100" s="120" t="s">
        <v>0</v>
      </c>
      <c r="D100" s="169"/>
      <c r="E100" s="169"/>
      <c r="F100" s="170"/>
      <c r="G100" s="76">
        <v>14</v>
      </c>
      <c r="H100" s="76">
        <v>7</v>
      </c>
      <c r="I100" s="170"/>
      <c r="J100" s="72"/>
      <c r="K100" s="163"/>
      <c r="L100" s="101"/>
    </row>
    <row r="101" spans="1:12" ht="30.75" customHeight="1">
      <c r="C101" s="120" t="s">
        <v>1</v>
      </c>
      <c r="D101" s="170"/>
      <c r="E101" s="169"/>
      <c r="F101" s="170"/>
      <c r="G101" s="76">
        <v>13</v>
      </c>
      <c r="H101" s="76">
        <v>8.5</v>
      </c>
      <c r="I101" s="170"/>
      <c r="J101" s="72"/>
      <c r="K101" s="163"/>
      <c r="L101" s="101"/>
    </row>
    <row r="102" spans="1:12" ht="30.75" customHeight="1">
      <c r="C102" s="120" t="s">
        <v>389</v>
      </c>
      <c r="D102" s="169"/>
      <c r="E102" s="169"/>
      <c r="F102" s="170"/>
      <c r="G102" s="76"/>
      <c r="H102" s="76"/>
      <c r="I102" s="170"/>
      <c r="J102" s="72"/>
      <c r="K102" s="163"/>
    </row>
    <row r="103" spans="1:12" ht="30.75" customHeight="1">
      <c r="C103" s="120" t="s">
        <v>2</v>
      </c>
      <c r="D103" s="170"/>
      <c r="E103" s="170"/>
      <c r="F103" s="170"/>
      <c r="G103" s="76">
        <v>23</v>
      </c>
      <c r="H103" s="76">
        <v>4.5999999999999996</v>
      </c>
      <c r="I103" s="170"/>
      <c r="J103" s="72"/>
      <c r="K103" s="163"/>
    </row>
    <row r="104" spans="1:12" ht="30.75" customHeight="1">
      <c r="C104" s="117" t="s">
        <v>158</v>
      </c>
      <c r="D104" s="171"/>
      <c r="E104" s="171"/>
      <c r="F104" s="172"/>
      <c r="G104" s="172"/>
      <c r="H104" s="172"/>
      <c r="I104" s="172"/>
      <c r="J104" s="173"/>
      <c r="K104" s="163"/>
    </row>
    <row r="105" spans="1:12" ht="30.75" customHeight="1">
      <c r="C105" s="120" t="s">
        <v>131</v>
      </c>
      <c r="D105" s="174"/>
      <c r="E105" s="174"/>
      <c r="F105" s="169"/>
      <c r="G105" s="169"/>
      <c r="H105" s="169"/>
      <c r="I105" s="170"/>
      <c r="J105" s="72"/>
      <c r="K105" s="163"/>
    </row>
    <row r="106" spans="1:12" ht="30.75" customHeight="1">
      <c r="C106" s="120" t="s">
        <v>132</v>
      </c>
      <c r="D106" s="174"/>
      <c r="E106" s="174"/>
      <c r="F106" s="174"/>
      <c r="G106" s="169"/>
      <c r="H106" s="169"/>
      <c r="I106" s="170"/>
      <c r="J106" s="72"/>
      <c r="K106" s="163"/>
    </row>
    <row r="107" spans="1:12" ht="30.75" customHeight="1">
      <c r="A107" s="33">
        <v>0</v>
      </c>
      <c r="C107" s="120" t="s">
        <v>391</v>
      </c>
      <c r="D107" s="174"/>
      <c r="E107" s="174"/>
      <c r="F107" s="174"/>
      <c r="G107" s="169"/>
      <c r="H107" s="169"/>
      <c r="I107" s="174"/>
      <c r="J107" s="174"/>
      <c r="K107" s="163"/>
    </row>
    <row r="108" spans="1:12" ht="30.75" customHeight="1">
      <c r="C108" s="120" t="s">
        <v>130</v>
      </c>
      <c r="D108" s="174"/>
      <c r="E108" s="174"/>
      <c r="F108" s="174"/>
      <c r="G108" s="169"/>
      <c r="H108" s="169"/>
      <c r="I108" s="35"/>
      <c r="J108" s="35"/>
      <c r="K108" s="36"/>
    </row>
    <row r="109" spans="1:12" ht="30.75" customHeight="1">
      <c r="C109" s="120" t="s">
        <v>148</v>
      </c>
      <c r="D109" s="72"/>
      <c r="E109" s="174"/>
      <c r="F109" s="174"/>
      <c r="G109" s="169"/>
      <c r="H109" s="169"/>
      <c r="I109" s="174"/>
      <c r="J109" s="174"/>
      <c r="K109" s="36"/>
    </row>
    <row r="110" spans="1:12" ht="30.75" customHeight="1">
      <c r="C110" s="120" t="s">
        <v>4</v>
      </c>
      <c r="D110" s="174"/>
      <c r="E110" s="174"/>
      <c r="F110" s="174"/>
      <c r="G110" s="169"/>
      <c r="H110" s="169"/>
      <c r="I110" s="174"/>
      <c r="J110" s="174"/>
      <c r="K110" s="36"/>
    </row>
    <row r="111" spans="1:12" ht="30.75" customHeight="1">
      <c r="C111" s="120" t="s">
        <v>154</v>
      </c>
      <c r="D111" s="169"/>
      <c r="E111" s="169"/>
      <c r="F111" s="170"/>
      <c r="G111" s="169"/>
      <c r="H111" s="169"/>
      <c r="I111" s="170"/>
      <c r="J111" s="72"/>
      <c r="K111" s="1"/>
    </row>
    <row r="112" spans="1:12" ht="30.75" customHeight="1">
      <c r="C112" s="129" t="s">
        <v>392</v>
      </c>
      <c r="D112" s="72"/>
      <c r="E112" s="174"/>
      <c r="F112" s="174"/>
      <c r="G112" s="76">
        <v>39</v>
      </c>
      <c r="H112" s="76">
        <v>14</v>
      </c>
      <c r="I112" s="174"/>
      <c r="J112" s="174"/>
      <c r="K112" s="163"/>
    </row>
    <row r="113" spans="3:14" ht="30.75" customHeight="1">
      <c r="C113" s="129" t="s">
        <v>394</v>
      </c>
      <c r="D113" s="174"/>
      <c r="E113" s="174"/>
      <c r="F113" s="174"/>
      <c r="G113" s="76"/>
      <c r="H113" s="76"/>
      <c r="I113" s="174"/>
      <c r="J113" s="174"/>
      <c r="K113" s="163"/>
    </row>
    <row r="114" spans="3:14" ht="30.75" customHeight="1">
      <c r="C114" s="129" t="s">
        <v>395</v>
      </c>
      <c r="D114" s="174"/>
      <c r="E114" s="174"/>
      <c r="F114" s="174"/>
      <c r="G114" s="76"/>
      <c r="H114" s="76"/>
      <c r="I114" s="174"/>
      <c r="J114" s="174"/>
      <c r="K114" s="163"/>
    </row>
    <row r="115" spans="3:14" ht="30.75" customHeight="1">
      <c r="C115" s="120" t="s">
        <v>397</v>
      </c>
      <c r="D115" s="72"/>
      <c r="E115" s="174"/>
      <c r="F115" s="174"/>
      <c r="G115" s="76">
        <v>14</v>
      </c>
      <c r="H115" s="76">
        <v>9</v>
      </c>
      <c r="I115" s="174"/>
      <c r="J115" s="174"/>
      <c r="K115" s="96"/>
    </row>
    <row r="116" spans="3:14" ht="30.75" customHeight="1">
      <c r="C116" s="120" t="s">
        <v>398</v>
      </c>
      <c r="D116" s="72"/>
      <c r="E116" s="174"/>
      <c r="F116" s="174"/>
      <c r="G116" s="76"/>
      <c r="H116" s="76"/>
      <c r="I116" s="174"/>
      <c r="J116" s="174"/>
      <c r="K116" s="163"/>
    </row>
    <row r="117" spans="3:14" ht="30.75" customHeight="1">
      <c r="C117" s="120" t="s">
        <v>399</v>
      </c>
      <c r="D117" s="72"/>
      <c r="E117" s="174"/>
      <c r="F117" s="174"/>
      <c r="G117" s="76"/>
      <c r="H117" s="76"/>
      <c r="I117" s="174"/>
      <c r="J117" s="174"/>
      <c r="K117" s="96"/>
      <c r="L117" s="96"/>
    </row>
    <row r="118" spans="3:14" ht="30.75" customHeight="1">
      <c r="C118" s="117" t="s">
        <v>155</v>
      </c>
      <c r="D118" s="173"/>
      <c r="E118" s="175"/>
      <c r="F118" s="175"/>
      <c r="G118" s="124"/>
      <c r="H118" s="124"/>
      <c r="I118" s="133"/>
      <c r="J118" s="172"/>
      <c r="K118" s="163"/>
      <c r="L118" s="96"/>
    </row>
    <row r="119" spans="3:14" ht="30.75" customHeight="1">
      <c r="C119" s="117" t="s">
        <v>401</v>
      </c>
      <c r="D119" s="173"/>
      <c r="E119" s="175"/>
      <c r="F119" s="175"/>
      <c r="G119" s="124"/>
      <c r="H119" s="124"/>
      <c r="I119" s="133"/>
      <c r="J119" s="172"/>
      <c r="K119" s="163"/>
      <c r="L119" s="96"/>
    </row>
    <row r="120" spans="3:14" ht="30.75" customHeight="1">
      <c r="C120" s="117" t="s">
        <v>402</v>
      </c>
      <c r="D120" s="173"/>
      <c r="E120" s="175"/>
      <c r="F120" s="175"/>
      <c r="G120" s="124"/>
      <c r="H120" s="124"/>
      <c r="I120" s="175"/>
      <c r="J120" s="175"/>
      <c r="K120" s="96"/>
      <c r="L120" s="96"/>
    </row>
    <row r="121" spans="3:14" ht="30.75" customHeight="1">
      <c r="C121" s="117" t="s">
        <v>419</v>
      </c>
      <c r="D121" s="171"/>
      <c r="E121" s="171"/>
      <c r="F121" s="171"/>
      <c r="G121" s="124">
        <v>15</v>
      </c>
      <c r="H121" s="124">
        <v>1</v>
      </c>
      <c r="I121" s="172"/>
      <c r="J121" s="172"/>
      <c r="K121" s="96"/>
      <c r="L121" s="96"/>
    </row>
    <row r="122" spans="3:14" ht="30.75" customHeight="1">
      <c r="C122" s="152"/>
      <c r="D122" s="140"/>
      <c r="E122" s="140"/>
      <c r="F122" s="140"/>
      <c r="G122" s="176"/>
      <c r="H122" s="141"/>
      <c r="I122" s="140"/>
      <c r="J122" s="140"/>
      <c r="K122" s="140"/>
      <c r="L122" s="140"/>
      <c r="M122" s="1"/>
      <c r="N122" s="1"/>
    </row>
    <row r="123" spans="3:14" ht="25" customHeight="1">
      <c r="D123" s="309" t="s">
        <v>403</v>
      </c>
      <c r="E123" s="309"/>
      <c r="F123" s="309"/>
      <c r="G123" s="309"/>
      <c r="H123" s="309"/>
      <c r="I123" s="309"/>
      <c r="J123" s="309"/>
      <c r="K123" s="96"/>
      <c r="L123" s="96"/>
    </row>
    <row r="124" spans="3:14" ht="25" customHeight="1">
      <c r="D124" s="309" t="s">
        <v>404</v>
      </c>
      <c r="E124" s="309"/>
      <c r="F124" s="309"/>
      <c r="G124" s="309"/>
      <c r="H124" s="309"/>
      <c r="I124" s="309"/>
      <c r="J124" s="309"/>
      <c r="K124" s="96"/>
      <c r="L124" s="96"/>
    </row>
    <row r="125" spans="3:14" ht="25" customHeight="1">
      <c r="D125" s="327" t="s">
        <v>405</v>
      </c>
      <c r="E125" s="327"/>
      <c r="F125" s="327"/>
      <c r="G125" s="327"/>
      <c r="H125" s="327"/>
      <c r="I125" s="327"/>
      <c r="J125" s="327"/>
      <c r="K125" s="36"/>
      <c r="L125" s="36"/>
    </row>
    <row r="126" spans="3:14" ht="25" customHeight="1">
      <c r="D126" s="327" t="s">
        <v>406</v>
      </c>
      <c r="E126" s="327"/>
      <c r="F126" s="327"/>
      <c r="G126" s="327"/>
      <c r="H126" s="327"/>
      <c r="I126" s="327"/>
      <c r="J126" s="327"/>
    </row>
    <row r="127" spans="3:14" ht="25" customHeight="1">
      <c r="D127" s="327" t="s">
        <v>420</v>
      </c>
      <c r="E127" s="327"/>
      <c r="F127" s="327"/>
      <c r="G127" s="327"/>
      <c r="H127" s="327"/>
      <c r="I127" s="327"/>
      <c r="J127" s="327"/>
    </row>
    <row r="128" spans="3:14" ht="25" customHeight="1">
      <c r="D128" s="309" t="s">
        <v>421</v>
      </c>
      <c r="E128" s="309"/>
      <c r="F128" s="309"/>
      <c r="G128" s="309"/>
      <c r="H128" s="309"/>
      <c r="I128" s="309"/>
      <c r="J128" s="309"/>
      <c r="M128" s="1"/>
    </row>
    <row r="129" spans="3:14" ht="25" customHeight="1">
      <c r="D129" s="309" t="s">
        <v>422</v>
      </c>
      <c r="E129" s="309"/>
      <c r="F129" s="309"/>
      <c r="G129" s="309"/>
      <c r="H129" s="309"/>
      <c r="I129" s="309"/>
      <c r="J129" s="309"/>
      <c r="M129" s="1"/>
    </row>
    <row r="131" spans="3:14" ht="30.75" customHeight="1">
      <c r="C131" s="255" t="s">
        <v>569</v>
      </c>
      <c r="I131" s="112"/>
      <c r="J131" s="278" t="s">
        <v>571</v>
      </c>
      <c r="K131" s="141"/>
    </row>
    <row r="132" spans="3:14" ht="30.75" customHeight="1">
      <c r="I132" s="110"/>
    </row>
    <row r="133" spans="3:14" ht="50" customHeight="1">
      <c r="C133" s="321" t="s">
        <v>347</v>
      </c>
      <c r="D133" s="321"/>
      <c r="E133" s="321"/>
      <c r="F133" s="321"/>
      <c r="G133" s="321"/>
      <c r="H133" s="321"/>
      <c r="I133" s="321"/>
      <c r="J133" s="321"/>
      <c r="K133" s="88"/>
      <c r="L133" s="88"/>
      <c r="M133" s="88"/>
      <c r="N133" s="88"/>
    </row>
  </sheetData>
  <mergeCells count="38">
    <mergeCell ref="D129:J129"/>
    <mergeCell ref="C133:J133"/>
    <mergeCell ref="D123:J123"/>
    <mergeCell ref="D124:J124"/>
    <mergeCell ref="D125:J125"/>
    <mergeCell ref="D126:J126"/>
    <mergeCell ref="D127:J127"/>
    <mergeCell ref="D128:J128"/>
    <mergeCell ref="C97:C98"/>
    <mergeCell ref="D97:G97"/>
    <mergeCell ref="H97:H98"/>
    <mergeCell ref="I97:J97"/>
    <mergeCell ref="D88:L88"/>
    <mergeCell ref="D89:L89"/>
    <mergeCell ref="D90:L90"/>
    <mergeCell ref="D91:L91"/>
    <mergeCell ref="D92:L92"/>
    <mergeCell ref="D84:L84"/>
    <mergeCell ref="D85:L85"/>
    <mergeCell ref="D86:L86"/>
    <mergeCell ref="D87:L87"/>
    <mergeCell ref="C94:J94"/>
    <mergeCell ref="D52:E52"/>
    <mergeCell ref="M53:N53"/>
    <mergeCell ref="D8:E8"/>
    <mergeCell ref="M9:N9"/>
    <mergeCell ref="D40:N40"/>
    <mergeCell ref="D41:N41"/>
    <mergeCell ref="C50:L50"/>
    <mergeCell ref="M2:N2"/>
    <mergeCell ref="D48:N48"/>
    <mergeCell ref="D42:N42"/>
    <mergeCell ref="D43:N43"/>
    <mergeCell ref="D44:N44"/>
    <mergeCell ref="D45:N45"/>
    <mergeCell ref="D46:N46"/>
    <mergeCell ref="D47:N47"/>
    <mergeCell ref="C5:N5"/>
  </mergeCells>
  <phoneticPr fontId="41" type="noConversion"/>
  <hyperlinks>
    <hyperlink ref="C133" location="'lista de datos'!A1" display="Volver al índice"/>
    <hyperlink ref="J131" location="'gestión del tránsito '!A1" display="Siguiente   "/>
    <hyperlink ref="C131" location="'flota de vehículos'!A1" display=" Atrás "/>
  </hyperlinks>
  <pageMargins left="0.19" right="0.4" top="1.37" bottom="0.98" header="0.49" footer="0.49"/>
  <pageSetup scale="44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28" min="1" max="14" man="1"/>
    <brk id="72" min="1" max="14" man="1"/>
    <brk id="122" min="1" max="14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6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33" customWidth="1"/>
    <col min="2" max="2" width="49.5" style="33" customWidth="1"/>
    <col min="3" max="3" width="20.83203125" style="33" customWidth="1"/>
    <col min="4" max="4" width="13.1640625" style="33" customWidth="1"/>
    <col min="5" max="5" width="23" style="33" customWidth="1"/>
    <col min="6" max="6" width="15.5" style="33" customWidth="1"/>
    <col min="7" max="7" width="21.83203125" style="33" customWidth="1"/>
    <col min="8" max="9" width="12.83203125" style="33" customWidth="1"/>
    <col min="10" max="16384" width="12.83203125" style="33"/>
  </cols>
  <sheetData>
    <row r="1" spans="2:13" s="2" customFormat="1" ht="30.75" customHeight="1"/>
    <row r="2" spans="2:13" s="2" customFormat="1" ht="62" customHeight="1">
      <c r="B2" s="1"/>
      <c r="C2" s="1"/>
      <c r="D2" s="1"/>
      <c r="F2" s="350" t="s">
        <v>582</v>
      </c>
      <c r="G2" s="350"/>
    </row>
    <row r="3" spans="2:13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2:13" s="182" customFormat="1" ht="50" customHeight="1">
      <c r="B5" s="320" t="s">
        <v>423</v>
      </c>
      <c r="C5" s="320"/>
      <c r="D5" s="320"/>
      <c r="E5" s="320"/>
      <c r="F5" s="320"/>
      <c r="G5" s="320"/>
      <c r="H5" s="111"/>
    </row>
    <row r="6" spans="2:13" s="182" customFormat="1" ht="30" customHeight="1">
      <c r="B6" s="165"/>
      <c r="C6" s="165"/>
      <c r="D6" s="165"/>
      <c r="E6" s="165"/>
      <c r="F6" s="165"/>
      <c r="G6" s="165"/>
      <c r="H6" s="165"/>
    </row>
    <row r="7" spans="2:13" ht="30.75" customHeight="1">
      <c r="B7" s="36"/>
      <c r="C7" s="67" t="s">
        <v>296</v>
      </c>
      <c r="D7" s="165"/>
      <c r="E7" s="165"/>
      <c r="G7" s="183"/>
      <c r="H7" s="36"/>
    </row>
    <row r="8" spans="2:13" ht="40" customHeight="1">
      <c r="B8" s="84" t="s">
        <v>18</v>
      </c>
      <c r="C8" s="84" t="s">
        <v>19</v>
      </c>
      <c r="D8" s="165"/>
      <c r="E8" s="165"/>
      <c r="G8" s="183"/>
      <c r="H8" s="183"/>
      <c r="I8" s="184"/>
      <c r="J8" s="184"/>
      <c r="K8" s="184"/>
    </row>
    <row r="9" spans="2:13" ht="30.75" customHeight="1">
      <c r="B9" s="62" t="s">
        <v>43</v>
      </c>
      <c r="C9" s="102">
        <v>32</v>
      </c>
      <c r="D9" s="165"/>
      <c r="E9" s="165"/>
      <c r="G9" s="183"/>
      <c r="H9" s="183"/>
      <c r="I9" s="184"/>
      <c r="J9" s="184"/>
      <c r="K9" s="184"/>
    </row>
    <row r="10" spans="2:13" ht="30.75" customHeight="1">
      <c r="B10" s="62" t="s">
        <v>45</v>
      </c>
      <c r="C10" s="102">
        <v>428</v>
      </c>
      <c r="D10" s="165"/>
      <c r="E10" s="165"/>
      <c r="G10" s="183"/>
      <c r="H10" s="36"/>
    </row>
    <row r="11" spans="2:13" ht="30.75" customHeight="1">
      <c r="B11" s="62" t="s">
        <v>44</v>
      </c>
      <c r="C11" s="102">
        <v>402</v>
      </c>
      <c r="D11" s="165"/>
      <c r="E11" s="165"/>
      <c r="G11" s="183"/>
      <c r="H11" s="36"/>
    </row>
    <row r="12" spans="2:13" ht="30.75" customHeight="1">
      <c r="B12" s="62" t="s">
        <v>374</v>
      </c>
      <c r="C12" s="102">
        <v>439</v>
      </c>
      <c r="D12" s="165"/>
      <c r="E12" s="165"/>
      <c r="F12" s="36"/>
      <c r="G12" s="36"/>
    </row>
    <row r="13" spans="2:13" ht="30.75" customHeight="1">
      <c r="B13" s="78" t="s">
        <v>31</v>
      </c>
      <c r="C13" s="158">
        <f>SUM(C9:C12)</f>
        <v>1301</v>
      </c>
      <c r="D13" s="165"/>
      <c r="E13" s="165"/>
      <c r="F13" s="36"/>
      <c r="G13" s="36"/>
    </row>
    <row r="14" spans="2:13" ht="30.75" customHeight="1">
      <c r="B14" s="79"/>
      <c r="C14" s="160"/>
      <c r="E14" s="36"/>
      <c r="F14" s="36"/>
      <c r="G14" s="36"/>
    </row>
    <row r="15" spans="2:13" ht="25" customHeight="1">
      <c r="B15" s="327" t="s">
        <v>445</v>
      </c>
      <c r="C15" s="327"/>
      <c r="D15" s="327"/>
      <c r="E15" s="327"/>
      <c r="F15" s="327"/>
      <c r="G15" s="327"/>
    </row>
    <row r="16" spans="2:13" ht="30.75" customHeight="1">
      <c r="C16" s="104"/>
      <c r="D16" s="36"/>
      <c r="E16" s="36"/>
      <c r="F16" s="36"/>
      <c r="G16" s="36"/>
    </row>
    <row r="17" spans="2:8" s="182" customFormat="1" ht="50" customHeight="1">
      <c r="B17" s="320" t="s">
        <v>424</v>
      </c>
      <c r="C17" s="320"/>
      <c r="D17" s="320"/>
      <c r="E17" s="320"/>
      <c r="F17" s="320"/>
      <c r="G17" s="320"/>
      <c r="H17" s="111"/>
    </row>
    <row r="18" spans="2:8" s="185" customFormat="1" ht="30" customHeight="1">
      <c r="B18" s="165"/>
      <c r="C18" s="165"/>
      <c r="D18" s="165"/>
      <c r="E18" s="165"/>
      <c r="F18" s="165"/>
      <c r="G18" s="165"/>
      <c r="H18" s="111"/>
    </row>
    <row r="19" spans="2:8" ht="30.75" customHeight="1">
      <c r="B19" s="36"/>
      <c r="C19" s="67" t="s">
        <v>296</v>
      </c>
      <c r="D19" s="36"/>
      <c r="E19" s="36"/>
      <c r="F19" s="36"/>
      <c r="G19" s="36"/>
    </row>
    <row r="20" spans="2:8" ht="40" customHeight="1">
      <c r="B20" s="84" t="s">
        <v>50</v>
      </c>
      <c r="C20" s="84" t="s">
        <v>49</v>
      </c>
      <c r="D20" s="36"/>
      <c r="E20" s="36"/>
      <c r="F20" s="36"/>
      <c r="G20" s="36"/>
    </row>
    <row r="21" spans="2:8" ht="30.75" customHeight="1">
      <c r="B21" s="62" t="s">
        <v>57</v>
      </c>
      <c r="C21" s="102">
        <v>142</v>
      </c>
      <c r="D21" s="183"/>
      <c r="E21" s="101"/>
      <c r="F21" s="36"/>
      <c r="G21" s="36"/>
    </row>
    <row r="22" spans="2:8" ht="30.75" customHeight="1">
      <c r="B22" s="62" t="s">
        <v>47</v>
      </c>
      <c r="C22" s="102">
        <v>10</v>
      </c>
      <c r="D22" s="36"/>
      <c r="E22" s="36"/>
      <c r="F22" s="36"/>
      <c r="G22" s="36"/>
    </row>
    <row r="23" spans="2:8" ht="42.75" customHeight="1">
      <c r="B23" s="71" t="s">
        <v>425</v>
      </c>
      <c r="C23" s="102">
        <v>37</v>
      </c>
      <c r="D23" s="36"/>
      <c r="E23" s="36"/>
      <c r="F23" s="36"/>
      <c r="G23" s="36"/>
    </row>
    <row r="24" spans="2:8" ht="30.75" customHeight="1">
      <c r="B24" s="62" t="s">
        <v>61</v>
      </c>
      <c r="C24" s="102">
        <f>4+5</f>
        <v>9</v>
      </c>
      <c r="D24" s="36"/>
      <c r="E24" s="36"/>
      <c r="F24" s="36"/>
      <c r="G24" s="36"/>
    </row>
    <row r="25" spans="2:8" ht="30.75" customHeight="1">
      <c r="B25" s="62" t="s">
        <v>48</v>
      </c>
      <c r="C25" s="102"/>
      <c r="D25" s="36"/>
      <c r="E25" s="36"/>
      <c r="F25" s="36"/>
      <c r="G25" s="36"/>
    </row>
    <row r="26" spans="2:8" ht="30.75" customHeight="1">
      <c r="B26" s="62" t="s">
        <v>426</v>
      </c>
      <c r="C26" s="102"/>
      <c r="D26" s="36"/>
      <c r="E26" s="36"/>
      <c r="F26" s="36"/>
      <c r="G26" s="36"/>
    </row>
    <row r="27" spans="2:8" ht="30.75" customHeight="1">
      <c r="B27" s="78" t="s">
        <v>31</v>
      </c>
      <c r="C27" s="95">
        <f>SUM(C21:C26)</f>
        <v>198</v>
      </c>
      <c r="D27" s="36"/>
      <c r="E27" s="36"/>
      <c r="F27" s="36"/>
      <c r="G27" s="36"/>
    </row>
    <row r="28" spans="2:8" ht="30.75" customHeight="1">
      <c r="B28" s="79"/>
      <c r="C28" s="100"/>
      <c r="D28" s="36"/>
      <c r="E28" s="36"/>
      <c r="F28" s="36"/>
      <c r="G28" s="36"/>
    </row>
    <row r="29" spans="2:8" ht="25" customHeight="1">
      <c r="B29" s="327" t="s">
        <v>446</v>
      </c>
      <c r="C29" s="327"/>
      <c r="D29" s="327"/>
      <c r="E29" s="327"/>
      <c r="F29" s="327"/>
      <c r="G29" s="327"/>
    </row>
    <row r="30" spans="2:8" ht="25" customHeight="1">
      <c r="B30" s="327" t="s">
        <v>447</v>
      </c>
      <c r="C30" s="327"/>
      <c r="D30" s="327"/>
      <c r="E30" s="327"/>
      <c r="F30" s="327"/>
      <c r="G30" s="327"/>
    </row>
    <row r="31" spans="2:8" ht="30.75" customHeight="1">
      <c r="D31" s="36"/>
      <c r="E31" s="36"/>
      <c r="F31" s="36"/>
      <c r="G31" s="36"/>
    </row>
    <row r="32" spans="2:8" s="182" customFormat="1" ht="50" customHeight="1">
      <c r="B32" s="320" t="s">
        <v>427</v>
      </c>
      <c r="C32" s="320"/>
      <c r="D32" s="320"/>
      <c r="E32" s="320"/>
      <c r="F32" s="320"/>
      <c r="G32" s="320"/>
    </row>
    <row r="33" spans="2:8" s="185" customFormat="1" ht="30" customHeight="1">
      <c r="B33" s="165"/>
      <c r="C33" s="165"/>
      <c r="D33" s="165"/>
      <c r="E33" s="165"/>
    </row>
    <row r="34" spans="2:8" ht="30.75" customHeight="1">
      <c r="B34" s="36"/>
      <c r="C34" s="67" t="s">
        <v>296</v>
      </c>
      <c r="D34" s="36"/>
      <c r="E34" s="36"/>
      <c r="F34" s="36"/>
      <c r="G34" s="36"/>
    </row>
    <row r="35" spans="2:8" ht="40" customHeight="1">
      <c r="B35" s="84" t="s">
        <v>221</v>
      </c>
      <c r="C35" s="84" t="s">
        <v>428</v>
      </c>
      <c r="D35" s="36"/>
      <c r="E35" s="36"/>
      <c r="F35" s="36"/>
      <c r="G35" s="36"/>
    </row>
    <row r="36" spans="2:8" ht="57.75" customHeight="1">
      <c r="B36" s="71" t="s">
        <v>429</v>
      </c>
      <c r="C36" s="35">
        <v>0</v>
      </c>
      <c r="D36" s="36"/>
      <c r="E36" s="36"/>
      <c r="F36" s="36"/>
      <c r="G36" s="36"/>
    </row>
    <row r="37" spans="2:8" ht="39.75" customHeight="1">
      <c r="B37" s="71" t="s">
        <v>430</v>
      </c>
      <c r="C37" s="35">
        <v>0</v>
      </c>
      <c r="D37" s="36"/>
      <c r="E37" s="36"/>
      <c r="F37" s="36"/>
      <c r="G37" s="36"/>
    </row>
    <row r="38" spans="2:8" ht="39.75" customHeight="1">
      <c r="B38" s="71" t="s">
        <v>431</v>
      </c>
      <c r="C38" s="35">
        <v>0</v>
      </c>
      <c r="D38" s="36"/>
      <c r="E38" s="347"/>
      <c r="F38" s="347"/>
      <c r="G38" s="36"/>
    </row>
    <row r="39" spans="2:8" ht="39.75" customHeight="1">
      <c r="B39" s="71" t="s">
        <v>432</v>
      </c>
      <c r="C39" s="35">
        <v>0</v>
      </c>
      <c r="E39" s="348"/>
      <c r="F39" s="348"/>
      <c r="G39" s="36"/>
    </row>
    <row r="40" spans="2:8" ht="30.75" customHeight="1">
      <c r="B40" s="62" t="s">
        <v>433</v>
      </c>
      <c r="C40" s="35">
        <v>0</v>
      </c>
      <c r="D40" s="36"/>
      <c r="E40" s="36"/>
      <c r="F40" s="36"/>
      <c r="G40" s="36"/>
    </row>
    <row r="41" spans="2:8" ht="30.75" customHeight="1">
      <c r="B41" s="79"/>
      <c r="C41" s="186"/>
      <c r="D41" s="36"/>
      <c r="E41" s="36"/>
      <c r="F41" s="36"/>
      <c r="G41" s="36"/>
    </row>
    <row r="42" spans="2:8" ht="25" customHeight="1">
      <c r="B42" s="327" t="s">
        <v>434</v>
      </c>
      <c r="C42" s="327"/>
      <c r="D42" s="327"/>
      <c r="E42" s="327"/>
      <c r="F42" s="327"/>
      <c r="G42" s="327"/>
    </row>
    <row r="43" spans="2:8" ht="25" customHeight="1">
      <c r="B43" s="327" t="s">
        <v>435</v>
      </c>
      <c r="C43" s="327"/>
      <c r="D43" s="327"/>
      <c r="E43" s="327"/>
      <c r="F43" s="327"/>
      <c r="G43" s="327"/>
    </row>
    <row r="44" spans="2:8" ht="25" customHeight="1">
      <c r="B44" s="327" t="s">
        <v>436</v>
      </c>
      <c r="C44" s="327"/>
      <c r="D44" s="327"/>
      <c r="E44" s="327"/>
      <c r="F44" s="327"/>
      <c r="G44" s="327"/>
    </row>
    <row r="45" spans="2:8" ht="25" customHeight="1">
      <c r="B45" s="327" t="s">
        <v>437</v>
      </c>
      <c r="C45" s="327"/>
      <c r="D45" s="327"/>
      <c r="E45" s="327"/>
      <c r="F45" s="327"/>
      <c r="G45" s="327"/>
    </row>
    <row r="46" spans="2:8" ht="25" customHeight="1">
      <c r="B46" s="309" t="s">
        <v>438</v>
      </c>
      <c r="C46" s="309"/>
      <c r="D46" s="309"/>
      <c r="E46" s="309"/>
      <c r="F46" s="309"/>
      <c r="G46" s="309"/>
    </row>
    <row r="47" spans="2:8" ht="30.75" customHeight="1">
      <c r="D47" s="100"/>
      <c r="E47" s="96"/>
      <c r="F47" s="36"/>
      <c r="G47" s="36"/>
    </row>
    <row r="48" spans="2:8" s="182" customFormat="1" ht="50" customHeight="1">
      <c r="B48" s="320" t="s">
        <v>439</v>
      </c>
      <c r="C48" s="320"/>
      <c r="D48" s="320"/>
      <c r="E48" s="320"/>
      <c r="F48" s="320"/>
      <c r="G48" s="320"/>
      <c r="H48" s="185"/>
    </row>
    <row r="49" spans="2:8" s="182" customFormat="1" ht="30" customHeight="1">
      <c r="B49" s="165"/>
      <c r="C49" s="165"/>
      <c r="D49" s="165"/>
      <c r="E49" s="165"/>
      <c r="F49" s="185"/>
      <c r="G49" s="185"/>
      <c r="H49" s="185"/>
    </row>
    <row r="50" spans="2:8" ht="30.75" customHeight="1">
      <c r="B50" s="36"/>
      <c r="C50" s="36"/>
      <c r="D50" s="36"/>
      <c r="E50" s="36"/>
      <c r="F50" s="36"/>
      <c r="G50" s="67" t="s">
        <v>296</v>
      </c>
    </row>
    <row r="51" spans="2:8" ht="30.75" customHeight="1">
      <c r="B51" s="351" t="s">
        <v>440</v>
      </c>
      <c r="C51" s="247" t="s">
        <v>441</v>
      </c>
      <c r="D51" s="247"/>
      <c r="E51" s="247" t="s">
        <v>234</v>
      </c>
      <c r="F51" s="247" t="s">
        <v>222</v>
      </c>
      <c r="G51" s="247"/>
    </row>
    <row r="52" spans="2:8" ht="30.75" customHeight="1">
      <c r="B52" s="352"/>
      <c r="C52" s="247" t="s">
        <v>442</v>
      </c>
      <c r="D52" s="247" t="s">
        <v>285</v>
      </c>
      <c r="E52" s="247" t="s">
        <v>242</v>
      </c>
      <c r="F52" s="247" t="s">
        <v>223</v>
      </c>
      <c r="G52" s="247" t="s">
        <v>228</v>
      </c>
    </row>
    <row r="53" spans="2:8" ht="30.75" customHeight="1">
      <c r="B53" s="71" t="s">
        <v>227</v>
      </c>
      <c r="C53" s="92"/>
      <c r="D53" s="92"/>
      <c r="E53" s="92"/>
      <c r="F53" s="92"/>
      <c r="G53" s="92"/>
    </row>
    <row r="54" spans="2:8" ht="41" customHeight="1">
      <c r="B54" s="71" t="s">
        <v>224</v>
      </c>
      <c r="C54" s="86"/>
      <c r="D54" s="35"/>
      <c r="E54" s="35"/>
      <c r="F54" s="35"/>
      <c r="G54" s="35"/>
    </row>
    <row r="55" spans="2:8" ht="30.75" customHeight="1">
      <c r="B55" s="71" t="s">
        <v>241</v>
      </c>
      <c r="C55" s="35"/>
      <c r="D55" s="35"/>
      <c r="E55" s="35"/>
      <c r="F55" s="35"/>
      <c r="G55" s="35"/>
    </row>
    <row r="56" spans="2:8" ht="30.75" customHeight="1">
      <c r="B56" s="71" t="s">
        <v>229</v>
      </c>
      <c r="C56" s="35">
        <v>0</v>
      </c>
      <c r="D56" s="174">
        <v>0</v>
      </c>
      <c r="E56" s="35"/>
      <c r="F56" s="35">
        <v>0</v>
      </c>
      <c r="G56" s="174">
        <v>0</v>
      </c>
    </row>
    <row r="57" spans="2:8" ht="41" customHeight="1">
      <c r="B57" s="71" t="s">
        <v>226</v>
      </c>
      <c r="C57" s="86"/>
      <c r="D57" s="35"/>
      <c r="E57" s="35"/>
      <c r="F57" s="35"/>
      <c r="G57" s="35"/>
    </row>
    <row r="58" spans="2:8" ht="41" customHeight="1">
      <c r="B58" s="71" t="s">
        <v>225</v>
      </c>
      <c r="C58" s="35"/>
      <c r="D58" s="35"/>
      <c r="E58" s="35"/>
      <c r="F58" s="35"/>
      <c r="G58" s="35"/>
    </row>
    <row r="59" spans="2:8" ht="30.75" customHeight="1">
      <c r="B59" s="69" t="s">
        <v>142</v>
      </c>
      <c r="C59" s="158">
        <v>0</v>
      </c>
      <c r="D59" s="95"/>
      <c r="E59" s="95"/>
      <c r="F59" s="95">
        <v>0</v>
      </c>
      <c r="G59" s="95"/>
    </row>
    <row r="60" spans="2:8" ht="30.75" customHeight="1">
      <c r="B60" s="108"/>
      <c r="C60" s="160"/>
      <c r="D60" s="186"/>
      <c r="E60" s="186"/>
      <c r="F60" s="186"/>
      <c r="G60" s="186"/>
    </row>
    <row r="61" spans="2:8" ht="25" customHeight="1">
      <c r="B61" s="327" t="s">
        <v>443</v>
      </c>
      <c r="C61" s="327"/>
      <c r="D61" s="327"/>
      <c r="E61" s="327"/>
      <c r="F61" s="327"/>
      <c r="G61" s="327"/>
    </row>
    <row r="62" spans="2:8" ht="25" customHeight="1">
      <c r="B62" s="309" t="s">
        <v>444</v>
      </c>
      <c r="C62" s="309"/>
      <c r="D62" s="309"/>
      <c r="E62" s="309"/>
      <c r="F62" s="309"/>
      <c r="G62" s="309"/>
    </row>
    <row r="63" spans="2:8" ht="30.75" customHeight="1">
      <c r="B63" s="96"/>
      <c r="C63" s="100"/>
      <c r="D63" s="96"/>
      <c r="E63" s="96"/>
      <c r="F63" s="36"/>
      <c r="G63" s="36"/>
    </row>
    <row r="64" spans="2:8" ht="30.75" customHeight="1">
      <c r="B64" s="257" t="s">
        <v>572</v>
      </c>
      <c r="C64" s="142"/>
      <c r="F64" s="349" t="s">
        <v>573</v>
      </c>
      <c r="G64" s="349"/>
      <c r="H64" s="142"/>
    </row>
    <row r="66" spans="2:8" ht="50" customHeight="1">
      <c r="B66" s="321" t="s">
        <v>347</v>
      </c>
      <c r="C66" s="321"/>
      <c r="D66" s="321"/>
      <c r="E66" s="321"/>
      <c r="F66" s="321"/>
      <c r="G66" s="321"/>
      <c r="H66" s="88"/>
    </row>
  </sheetData>
  <mergeCells count="20">
    <mergeCell ref="B61:G61"/>
    <mergeCell ref="B62:G62"/>
    <mergeCell ref="F64:G64"/>
    <mergeCell ref="B66:G66"/>
    <mergeCell ref="F2:G2"/>
    <mergeCell ref="B45:G45"/>
    <mergeCell ref="B46:G46"/>
    <mergeCell ref="B48:G48"/>
    <mergeCell ref="B51:B52"/>
    <mergeCell ref="B32:G32"/>
    <mergeCell ref="B5:G5"/>
    <mergeCell ref="B15:G15"/>
    <mergeCell ref="B17:G17"/>
    <mergeCell ref="B29:G29"/>
    <mergeCell ref="B30:G30"/>
    <mergeCell ref="E38:F38"/>
    <mergeCell ref="E39:F39"/>
    <mergeCell ref="B42:G42"/>
    <mergeCell ref="B43:G43"/>
    <mergeCell ref="B44:G44"/>
  </mergeCells>
  <phoneticPr fontId="41" type="noConversion"/>
  <hyperlinks>
    <hyperlink ref="B66" location="'lista de datos'!A1" display="Volver al índice"/>
    <hyperlink ref="F64" location="'oferta tp publico'!A1" display="Siguiente   "/>
    <hyperlink ref="B64" location="'movilidad '!A1" display="   Atrás "/>
    <hyperlink ref="F64:G64" location="'oferta tp publico'!A1" display="Siguiente   "/>
  </hyperlinks>
  <pageMargins left="0.19" right="0.4" top="1.5600000000000003" bottom="0.98" header="0.49" footer="0.49"/>
  <pageSetup scale="6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6" max="7" man="1"/>
    <brk id="31" max="7" man="1"/>
    <brk id="46" max="7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5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3"/>
    <col min="2" max="2" width="14.33203125" style="33" customWidth="1"/>
    <col min="3" max="3" width="83" style="33" customWidth="1"/>
    <col min="4" max="4" width="31.83203125" style="33" customWidth="1"/>
    <col min="5" max="5" width="35.83203125" style="33" customWidth="1"/>
    <col min="6" max="6" width="30.5" style="33" customWidth="1"/>
    <col min="7" max="7" width="25.33203125" style="33" customWidth="1"/>
    <col min="8" max="8" width="34.1640625" style="33" customWidth="1"/>
    <col min="9" max="9" width="27.5" style="33" customWidth="1"/>
    <col min="10" max="10" width="20.1640625" style="33" customWidth="1"/>
    <col min="11" max="11" width="18" style="33" customWidth="1"/>
    <col min="12" max="13" width="21.33203125" style="33" customWidth="1"/>
    <col min="14" max="14" width="4" style="33" customWidth="1"/>
    <col min="15" max="16384" width="8.83203125" style="33"/>
  </cols>
  <sheetData>
    <row r="1" spans="2:14" s="2" customFormat="1" ht="30.75" customHeight="1"/>
    <row r="2" spans="2:14" s="2" customFormat="1" ht="62" customHeight="1">
      <c r="B2" s="1"/>
      <c r="C2" s="1"/>
      <c r="D2" s="1"/>
      <c r="E2" s="1"/>
      <c r="F2" s="1"/>
      <c r="L2" s="350" t="s">
        <v>582</v>
      </c>
      <c r="M2" s="350"/>
    </row>
    <row r="3" spans="2:14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2:14" ht="50" customHeight="1">
      <c r="C5" s="320" t="s">
        <v>461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6"/>
    </row>
    <row r="6" spans="2:14" ht="30.75" customHeight="1"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36"/>
    </row>
    <row r="7" spans="2:14" ht="30.75" customHeight="1">
      <c r="C7" s="202"/>
      <c r="D7" s="202"/>
      <c r="E7" s="202"/>
      <c r="F7" s="202"/>
      <c r="G7" s="202"/>
      <c r="H7" s="202"/>
      <c r="I7" s="202"/>
      <c r="J7" s="36"/>
      <c r="K7" s="96"/>
      <c r="L7" s="36"/>
      <c r="M7" s="67" t="s">
        <v>296</v>
      </c>
      <c r="N7" s="36"/>
    </row>
    <row r="8" spans="2:14" ht="30.75" customHeight="1">
      <c r="B8" s="356"/>
      <c r="C8" s="354" t="s">
        <v>28</v>
      </c>
      <c r="D8" s="315" t="s">
        <v>462</v>
      </c>
      <c r="E8" s="315" t="s">
        <v>463</v>
      </c>
      <c r="F8" s="315" t="s">
        <v>464</v>
      </c>
      <c r="G8" s="315" t="s">
        <v>312</v>
      </c>
      <c r="H8" s="315" t="s">
        <v>465</v>
      </c>
      <c r="I8" s="315" t="s">
        <v>466</v>
      </c>
      <c r="J8" s="315" t="s">
        <v>200</v>
      </c>
      <c r="K8" s="315"/>
      <c r="L8" s="315"/>
      <c r="M8" s="315"/>
    </row>
    <row r="9" spans="2:14" ht="30.75" customHeight="1">
      <c r="B9" s="356"/>
      <c r="C9" s="354"/>
      <c r="D9" s="315"/>
      <c r="E9" s="315"/>
      <c r="F9" s="315"/>
      <c r="G9" s="315"/>
      <c r="H9" s="315"/>
      <c r="I9" s="315"/>
      <c r="J9" s="247" t="s">
        <v>32</v>
      </c>
      <c r="K9" s="247" t="s">
        <v>26</v>
      </c>
      <c r="L9" s="247" t="s">
        <v>201</v>
      </c>
      <c r="M9" s="247" t="s">
        <v>202</v>
      </c>
    </row>
    <row r="10" spans="2:14" ht="30.75" customHeight="1">
      <c r="B10" s="1"/>
      <c r="C10" s="46" t="s">
        <v>197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2:14" ht="30.75" customHeight="1">
      <c r="B11" s="1"/>
      <c r="C11" s="46" t="s">
        <v>196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2:14" ht="39.75" customHeight="1">
      <c r="B12" s="1"/>
      <c r="C12" s="46" t="s">
        <v>199</v>
      </c>
      <c r="D12" s="35"/>
      <c r="E12" s="35"/>
      <c r="F12" s="38"/>
      <c r="G12" s="35"/>
      <c r="H12" s="35"/>
      <c r="I12" s="35"/>
      <c r="J12" s="35"/>
      <c r="K12" s="35"/>
      <c r="L12" s="35"/>
      <c r="M12" s="35"/>
    </row>
    <row r="13" spans="2:14" ht="30.75" customHeight="1">
      <c r="B13" s="1"/>
      <c r="C13" s="46" t="s">
        <v>198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</row>
    <row r="14" spans="2:14" ht="30.75" customHeight="1">
      <c r="B14" s="1"/>
      <c r="C14" s="46" t="s">
        <v>177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2:14" ht="30.75" customHeight="1">
      <c r="B15" s="186"/>
      <c r="C15" s="150" t="s">
        <v>66</v>
      </c>
      <c r="D15" s="35"/>
      <c r="E15" s="38"/>
      <c r="F15" s="35"/>
      <c r="G15" s="35"/>
      <c r="H15" s="35"/>
      <c r="I15" s="35"/>
      <c r="J15" s="38"/>
      <c r="K15" s="38"/>
      <c r="L15" s="38"/>
      <c r="M15" s="38"/>
    </row>
    <row r="16" spans="2:14" ht="30.75" customHeight="1">
      <c r="C16" s="150" t="s">
        <v>22</v>
      </c>
      <c r="D16" s="35" t="s">
        <v>329</v>
      </c>
      <c r="E16" s="35" t="s">
        <v>329</v>
      </c>
      <c r="F16" s="35" t="s">
        <v>240</v>
      </c>
      <c r="G16" s="35">
        <v>300</v>
      </c>
      <c r="H16" s="35" t="s">
        <v>340</v>
      </c>
      <c r="I16" s="35"/>
      <c r="J16" s="35" t="s">
        <v>144</v>
      </c>
      <c r="K16" s="35" t="s">
        <v>144</v>
      </c>
      <c r="L16" s="35" t="s">
        <v>144</v>
      </c>
      <c r="M16" s="35" t="s">
        <v>144</v>
      </c>
    </row>
    <row r="17" spans="3:14" ht="30.75" customHeight="1">
      <c r="C17" s="150" t="s">
        <v>23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3:14" ht="30.75" customHeight="1">
      <c r="C18" s="150" t="s">
        <v>467</v>
      </c>
      <c r="D18" s="35" t="s">
        <v>339</v>
      </c>
      <c r="E18" s="35" t="s">
        <v>339</v>
      </c>
      <c r="F18" s="35" t="s">
        <v>240</v>
      </c>
      <c r="G18" s="35">
        <v>47</v>
      </c>
      <c r="H18" s="35" t="s">
        <v>240</v>
      </c>
      <c r="I18" s="35"/>
      <c r="J18" s="35" t="s">
        <v>144</v>
      </c>
      <c r="K18" s="35" t="s">
        <v>144</v>
      </c>
      <c r="L18" s="35" t="s">
        <v>144</v>
      </c>
      <c r="M18" s="35" t="s">
        <v>144</v>
      </c>
    </row>
    <row r="19" spans="3:14" ht="30.75" customHeight="1">
      <c r="C19" s="150" t="s">
        <v>468</v>
      </c>
      <c r="D19" s="35" t="s">
        <v>329</v>
      </c>
      <c r="E19" s="35" t="s">
        <v>329</v>
      </c>
      <c r="F19" s="35" t="s">
        <v>240</v>
      </c>
      <c r="G19" s="35">
        <v>47</v>
      </c>
      <c r="H19" s="35" t="s">
        <v>240</v>
      </c>
      <c r="I19" s="35"/>
      <c r="J19" s="35" t="s">
        <v>144</v>
      </c>
      <c r="K19" s="35" t="s">
        <v>144</v>
      </c>
      <c r="L19" s="35" t="s">
        <v>144</v>
      </c>
      <c r="M19" s="35" t="s">
        <v>144</v>
      </c>
    </row>
    <row r="20" spans="3:14" ht="30.75" customHeight="1">
      <c r="C20" s="150" t="s">
        <v>469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3:14" ht="30.75" customHeight="1">
      <c r="C21" s="150" t="s">
        <v>24</v>
      </c>
      <c r="D21" s="35" t="s">
        <v>334</v>
      </c>
      <c r="E21" s="35" t="s">
        <v>335</v>
      </c>
      <c r="F21" s="35" t="s">
        <v>330</v>
      </c>
      <c r="G21" s="35">
        <v>1</v>
      </c>
      <c r="H21" s="35" t="s">
        <v>330</v>
      </c>
      <c r="I21" s="35"/>
      <c r="J21" s="35" t="s">
        <v>144</v>
      </c>
      <c r="K21" s="35" t="s">
        <v>144</v>
      </c>
      <c r="L21" s="35" t="s">
        <v>144</v>
      </c>
      <c r="M21" s="35" t="s">
        <v>144</v>
      </c>
    </row>
    <row r="22" spans="3:14" ht="30.75" customHeight="1">
      <c r="C22" s="150" t="s">
        <v>25</v>
      </c>
      <c r="D22" s="35"/>
      <c r="E22" s="38"/>
      <c r="F22" s="38"/>
      <c r="G22" s="35"/>
      <c r="H22" s="35"/>
      <c r="I22" s="35"/>
      <c r="J22" s="38"/>
      <c r="K22" s="38"/>
      <c r="L22" s="38"/>
      <c r="M22" s="38"/>
    </row>
    <row r="23" spans="3:14" ht="30.75" customHeight="1">
      <c r="C23" s="46" t="s">
        <v>149</v>
      </c>
      <c r="D23" s="35"/>
      <c r="E23" s="38"/>
      <c r="F23" s="38"/>
      <c r="G23" s="35"/>
      <c r="H23" s="35"/>
      <c r="I23" s="35"/>
      <c r="J23" s="38"/>
      <c r="K23" s="38"/>
      <c r="L23" s="38"/>
      <c r="M23" s="38"/>
    </row>
    <row r="24" spans="3:14" ht="30.75" customHeight="1">
      <c r="C24" s="46" t="s">
        <v>181</v>
      </c>
      <c r="D24" s="35"/>
      <c r="E24" s="38"/>
      <c r="F24" s="38"/>
      <c r="G24" s="35"/>
      <c r="H24" s="35"/>
      <c r="I24" s="35"/>
      <c r="J24" s="38"/>
      <c r="K24" s="38"/>
      <c r="L24" s="38"/>
      <c r="M24" s="38"/>
    </row>
    <row r="25" spans="3:14" ht="30.75" customHeight="1">
      <c r="C25" s="150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3:14" ht="30.75" customHeight="1">
      <c r="C26" s="192"/>
      <c r="D26" s="100"/>
      <c r="E26" s="203"/>
      <c r="F26" s="100"/>
      <c r="G26" s="100"/>
      <c r="H26" s="100"/>
      <c r="I26" s="100"/>
      <c r="J26" s="203"/>
      <c r="K26" s="203"/>
      <c r="L26" s="203"/>
      <c r="M26" s="203"/>
    </row>
    <row r="27" spans="3:14" ht="25" customHeight="1">
      <c r="D27" s="353" t="s">
        <v>470</v>
      </c>
      <c r="E27" s="353"/>
      <c r="F27" s="353"/>
      <c r="G27" s="353"/>
      <c r="H27" s="353"/>
      <c r="I27" s="353"/>
      <c r="J27" s="353"/>
      <c r="K27" s="353"/>
      <c r="L27" s="353"/>
      <c r="M27" s="353"/>
      <c r="N27" s="96"/>
    </row>
    <row r="28" spans="3:14" ht="25" customHeight="1">
      <c r="D28" s="353" t="s">
        <v>471</v>
      </c>
      <c r="E28" s="353"/>
      <c r="F28" s="353"/>
      <c r="G28" s="353"/>
      <c r="H28" s="353"/>
      <c r="I28" s="353"/>
      <c r="J28" s="353"/>
      <c r="K28" s="353"/>
      <c r="L28" s="353"/>
      <c r="M28" s="353"/>
      <c r="N28" s="96"/>
    </row>
    <row r="29" spans="3:14" ht="25" customHeight="1">
      <c r="D29" s="353" t="s">
        <v>472</v>
      </c>
      <c r="E29" s="353"/>
      <c r="F29" s="353"/>
      <c r="G29" s="353"/>
      <c r="H29" s="353"/>
      <c r="I29" s="353"/>
      <c r="J29" s="353"/>
      <c r="K29" s="353"/>
      <c r="L29" s="353"/>
      <c r="M29" s="353"/>
      <c r="N29" s="96"/>
    </row>
    <row r="30" spans="3:14" ht="25" customHeight="1">
      <c r="D30" s="353" t="s">
        <v>473</v>
      </c>
      <c r="E30" s="353"/>
      <c r="F30" s="353"/>
      <c r="G30" s="353"/>
      <c r="H30" s="353"/>
      <c r="I30" s="353"/>
      <c r="J30" s="353"/>
      <c r="K30" s="353"/>
      <c r="L30" s="353"/>
      <c r="M30" s="353"/>
      <c r="N30" s="96"/>
    </row>
    <row r="31" spans="3:14" ht="25" customHeight="1">
      <c r="D31" s="353" t="s">
        <v>474</v>
      </c>
      <c r="E31" s="353"/>
      <c r="F31" s="353"/>
      <c r="G31" s="353"/>
      <c r="H31" s="353"/>
      <c r="I31" s="353"/>
      <c r="J31" s="353"/>
      <c r="K31" s="353"/>
      <c r="L31" s="353"/>
      <c r="M31" s="353"/>
      <c r="N31" s="96"/>
    </row>
    <row r="32" spans="3:14" ht="30.75" customHeight="1">
      <c r="C32" s="205"/>
      <c r="D32" s="36"/>
      <c r="E32" s="36"/>
      <c r="F32" s="36"/>
      <c r="G32" s="36"/>
      <c r="H32" s="36"/>
      <c r="I32" s="205"/>
      <c r="J32" s="112"/>
      <c r="K32" s="112"/>
      <c r="L32" s="112"/>
      <c r="M32" s="100"/>
      <c r="N32" s="96"/>
    </row>
    <row r="33" spans="3:13" s="182" customFormat="1" ht="50" customHeight="1">
      <c r="C33" s="320" t="s">
        <v>475</v>
      </c>
      <c r="D33" s="320"/>
      <c r="E33" s="320"/>
      <c r="F33" s="320"/>
      <c r="G33" s="320"/>
      <c r="H33" s="320"/>
      <c r="I33" s="320"/>
      <c r="J33" s="320"/>
      <c r="K33" s="320"/>
      <c r="L33" s="320"/>
      <c r="M33" s="320"/>
    </row>
    <row r="34" spans="3:13" s="185" customFormat="1" ht="30.75" customHeight="1">
      <c r="C34" s="165"/>
    </row>
    <row r="35" spans="3:13" ht="30.75" customHeight="1">
      <c r="C35" s="202"/>
      <c r="D35" s="36"/>
      <c r="E35" s="36"/>
      <c r="F35" s="36"/>
      <c r="G35" s="36"/>
      <c r="H35" s="36"/>
      <c r="I35" s="36"/>
      <c r="J35" s="36"/>
      <c r="K35" s="36"/>
      <c r="L35" s="36"/>
      <c r="M35" s="67" t="s">
        <v>296</v>
      </c>
    </row>
    <row r="36" spans="3:13" ht="30.75" customHeight="1">
      <c r="C36" s="354" t="s">
        <v>28</v>
      </c>
      <c r="D36" s="315" t="s">
        <v>203</v>
      </c>
      <c r="E36" s="247" t="s">
        <v>27</v>
      </c>
      <c r="F36" s="247" t="s">
        <v>41</v>
      </c>
      <c r="G36" s="247" t="s">
        <v>122</v>
      </c>
      <c r="H36" s="247" t="s">
        <v>476</v>
      </c>
      <c r="I36" s="247" t="s">
        <v>133</v>
      </c>
      <c r="J36" s="247" t="s">
        <v>120</v>
      </c>
      <c r="K36" s="247" t="s">
        <v>121</v>
      </c>
      <c r="L36" s="315" t="s">
        <v>477</v>
      </c>
      <c r="M36" s="315"/>
    </row>
    <row r="37" spans="3:13" ht="30.75" customHeight="1">
      <c r="C37" s="354"/>
      <c r="D37" s="315"/>
      <c r="E37" s="249" t="s">
        <v>478</v>
      </c>
      <c r="F37" s="249" t="s">
        <v>479</v>
      </c>
      <c r="G37" s="247" t="s">
        <v>123</v>
      </c>
      <c r="H37" s="247" t="s">
        <v>243</v>
      </c>
      <c r="I37" s="247" t="s">
        <v>480</v>
      </c>
      <c r="J37" s="247" t="s">
        <v>481</v>
      </c>
      <c r="K37" s="247" t="s">
        <v>482</v>
      </c>
      <c r="L37" s="247" t="s">
        <v>204</v>
      </c>
      <c r="M37" s="247" t="s">
        <v>205</v>
      </c>
    </row>
    <row r="38" spans="3:13" ht="30.75" customHeight="1">
      <c r="C38" s="46" t="s">
        <v>198</v>
      </c>
      <c r="D38" s="35"/>
      <c r="E38" s="38"/>
      <c r="F38" s="38"/>
      <c r="G38" s="35"/>
      <c r="H38" s="35"/>
      <c r="I38" s="35"/>
      <c r="J38" s="35"/>
      <c r="K38" s="35"/>
      <c r="L38" s="35"/>
      <c r="M38" s="35"/>
    </row>
    <row r="39" spans="3:13" ht="30.75" customHeight="1">
      <c r="C39" s="46" t="s">
        <v>177</v>
      </c>
      <c r="D39" s="35"/>
      <c r="E39" s="38"/>
      <c r="F39" s="38"/>
      <c r="G39" s="35"/>
      <c r="H39" s="35"/>
      <c r="I39" s="35"/>
      <c r="J39" s="35"/>
      <c r="K39" s="35"/>
      <c r="L39" s="35"/>
      <c r="M39" s="35"/>
    </row>
    <row r="40" spans="3:13" ht="30.75" customHeight="1">
      <c r="C40" s="150" t="s">
        <v>66</v>
      </c>
      <c r="D40" s="38"/>
      <c r="E40" s="38"/>
      <c r="F40" s="38"/>
      <c r="G40" s="38"/>
      <c r="H40" s="38"/>
      <c r="I40" s="38"/>
      <c r="J40" s="38"/>
      <c r="K40" s="35"/>
      <c r="L40" s="35"/>
      <c r="M40" s="35"/>
    </row>
    <row r="41" spans="3:13" ht="30.75" customHeight="1">
      <c r="C41" s="150" t="s">
        <v>22</v>
      </c>
      <c r="D41" s="35"/>
      <c r="E41" s="35"/>
      <c r="F41" s="35"/>
      <c r="G41" s="35"/>
      <c r="H41" s="35" t="s">
        <v>331</v>
      </c>
      <c r="I41" s="35" t="s">
        <v>332</v>
      </c>
      <c r="J41" s="35" t="s">
        <v>333</v>
      </c>
      <c r="K41" s="35" t="s">
        <v>333</v>
      </c>
      <c r="L41" s="35"/>
      <c r="M41" s="35"/>
    </row>
    <row r="42" spans="3:13" ht="30.75" customHeight="1">
      <c r="C42" s="150" t="s">
        <v>23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3:13" ht="30.75" customHeight="1">
      <c r="C43" s="150" t="s">
        <v>483</v>
      </c>
      <c r="D43" s="35"/>
      <c r="E43" s="102">
        <v>20</v>
      </c>
      <c r="F43" s="102">
        <v>2945</v>
      </c>
      <c r="G43" s="102"/>
      <c r="H43" s="217" t="s">
        <v>331</v>
      </c>
      <c r="I43" s="217" t="s">
        <v>332</v>
      </c>
      <c r="J43" s="35" t="s">
        <v>333</v>
      </c>
      <c r="K43" s="35" t="s">
        <v>333</v>
      </c>
      <c r="L43" s="35"/>
      <c r="M43" s="35"/>
    </row>
    <row r="44" spans="3:13" ht="30.75" customHeight="1">
      <c r="C44" s="150" t="s">
        <v>484</v>
      </c>
      <c r="D44" s="35"/>
      <c r="E44" s="102"/>
      <c r="F44" s="102"/>
      <c r="G44" s="102"/>
      <c r="H44" s="217" t="s">
        <v>331</v>
      </c>
      <c r="I44" s="217" t="s">
        <v>332</v>
      </c>
      <c r="J44" s="35" t="s">
        <v>333</v>
      </c>
      <c r="K44" s="35" t="s">
        <v>333</v>
      </c>
      <c r="L44" s="35"/>
      <c r="M44" s="35"/>
    </row>
    <row r="45" spans="3:13" ht="30.75" customHeight="1">
      <c r="C45" s="150" t="s">
        <v>485</v>
      </c>
      <c r="D45" s="35"/>
      <c r="E45" s="102"/>
      <c r="F45" s="102"/>
      <c r="G45" s="102"/>
      <c r="H45" s="217"/>
      <c r="I45" s="217"/>
      <c r="J45" s="35"/>
      <c r="K45" s="35"/>
      <c r="L45" s="35"/>
      <c r="M45" s="35"/>
    </row>
    <row r="46" spans="3:13" ht="42.75" customHeight="1">
      <c r="C46" s="150" t="s">
        <v>24</v>
      </c>
      <c r="D46" s="35"/>
      <c r="E46" s="102">
        <v>38</v>
      </c>
      <c r="F46" s="102">
        <f>60/(330/60)</f>
        <v>10.909090909090908</v>
      </c>
      <c r="G46" s="102">
        <f>(28.1/19)*1000</f>
        <v>1478.9473684210527</v>
      </c>
      <c r="H46" s="217"/>
      <c r="I46" s="217"/>
      <c r="J46" s="35" t="s">
        <v>336</v>
      </c>
      <c r="K46" s="35" t="s">
        <v>336</v>
      </c>
      <c r="L46" s="35"/>
      <c r="M46" s="35"/>
    </row>
    <row r="47" spans="3:13" ht="30.75" customHeight="1">
      <c r="C47" s="150" t="s">
        <v>25</v>
      </c>
      <c r="D47" s="38"/>
      <c r="E47" s="76"/>
      <c r="F47" s="76"/>
      <c r="G47" s="102"/>
      <c r="H47" s="35"/>
      <c r="I47" s="206"/>
      <c r="J47" s="35"/>
      <c r="K47" s="35"/>
      <c r="L47" s="35"/>
      <c r="M47" s="35"/>
    </row>
    <row r="48" spans="3:13" ht="30.75" customHeight="1">
      <c r="C48" s="46" t="s">
        <v>149</v>
      </c>
      <c r="D48" s="38"/>
      <c r="E48" s="38"/>
      <c r="F48" s="38"/>
      <c r="G48" s="35"/>
      <c r="H48" s="35"/>
      <c r="I48" s="206"/>
      <c r="J48" s="35"/>
      <c r="K48" s="35"/>
      <c r="L48" s="35"/>
      <c r="M48" s="35"/>
    </row>
    <row r="49" spans="3:14" ht="30.75" customHeight="1">
      <c r="C49" s="150" t="s">
        <v>181</v>
      </c>
      <c r="D49" s="38"/>
      <c r="E49" s="38"/>
      <c r="F49" s="38"/>
      <c r="G49" s="38"/>
      <c r="H49" s="38"/>
      <c r="I49" s="38"/>
      <c r="J49" s="38"/>
      <c r="K49" s="35"/>
      <c r="L49" s="35"/>
      <c r="M49" s="35"/>
    </row>
    <row r="50" spans="3:14" ht="30.75" customHeight="1">
      <c r="C50" s="122" t="s">
        <v>142</v>
      </c>
      <c r="D50" s="179"/>
      <c r="E50" s="107"/>
      <c r="F50" s="70"/>
      <c r="G50" s="95"/>
      <c r="H50" s="70"/>
      <c r="I50" s="95"/>
      <c r="J50" s="95"/>
      <c r="K50" s="95"/>
      <c r="L50" s="95"/>
      <c r="M50" s="95"/>
    </row>
    <row r="51" spans="3:14" ht="30.75" customHeight="1">
      <c r="C51" s="108"/>
      <c r="D51" s="207"/>
      <c r="E51" s="109"/>
      <c r="F51" s="208"/>
      <c r="G51" s="186"/>
      <c r="H51" s="208"/>
      <c r="I51" s="186"/>
      <c r="J51" s="186"/>
      <c r="K51" s="186"/>
      <c r="L51" s="186"/>
      <c r="M51" s="186"/>
    </row>
    <row r="52" spans="3:14" ht="25" customHeight="1">
      <c r="D52" s="328" t="s">
        <v>486</v>
      </c>
      <c r="E52" s="328"/>
      <c r="F52" s="328"/>
      <c r="G52" s="328"/>
      <c r="H52" s="328"/>
      <c r="I52" s="328"/>
      <c r="J52" s="328"/>
      <c r="K52" s="328"/>
      <c r="L52" s="328"/>
      <c r="M52" s="328"/>
    </row>
    <row r="53" spans="3:14" ht="25" customHeight="1">
      <c r="D53" s="309" t="s">
        <v>487</v>
      </c>
      <c r="E53" s="309"/>
      <c r="F53" s="309"/>
      <c r="G53" s="309"/>
      <c r="H53" s="309"/>
      <c r="I53" s="309"/>
      <c r="J53" s="309"/>
      <c r="K53" s="309"/>
      <c r="L53" s="309"/>
      <c r="M53" s="309"/>
    </row>
    <row r="54" spans="3:14" ht="25" customHeight="1">
      <c r="D54" s="328" t="s">
        <v>488</v>
      </c>
      <c r="E54" s="328"/>
      <c r="F54" s="328"/>
      <c r="G54" s="328"/>
      <c r="H54" s="328"/>
      <c r="I54" s="328"/>
      <c r="J54" s="328"/>
      <c r="K54" s="328"/>
      <c r="L54" s="328"/>
      <c r="M54" s="328"/>
    </row>
    <row r="55" spans="3:14" ht="25" customHeight="1">
      <c r="D55" s="328" t="s">
        <v>489</v>
      </c>
      <c r="E55" s="328"/>
      <c r="F55" s="328"/>
      <c r="G55" s="328"/>
      <c r="H55" s="328"/>
      <c r="I55" s="328"/>
      <c r="J55" s="328"/>
      <c r="K55" s="328"/>
      <c r="L55" s="328"/>
      <c r="M55" s="328"/>
    </row>
    <row r="56" spans="3:14" ht="25" customHeight="1">
      <c r="D56" s="328" t="s">
        <v>490</v>
      </c>
      <c r="E56" s="328"/>
      <c r="F56" s="328"/>
      <c r="G56" s="328"/>
      <c r="H56" s="328"/>
      <c r="I56" s="328"/>
      <c r="J56" s="328"/>
      <c r="K56" s="328"/>
      <c r="L56" s="328"/>
      <c r="M56" s="328"/>
    </row>
    <row r="57" spans="3:14" ht="25" customHeight="1">
      <c r="D57" s="309" t="s">
        <v>491</v>
      </c>
      <c r="E57" s="309"/>
      <c r="F57" s="309"/>
      <c r="G57" s="309"/>
      <c r="H57" s="309"/>
      <c r="I57" s="309"/>
      <c r="J57" s="309"/>
      <c r="K57" s="309"/>
      <c r="L57" s="309"/>
      <c r="M57" s="309"/>
    </row>
    <row r="58" spans="3:14" ht="30.75" customHeight="1">
      <c r="D58" s="137"/>
      <c r="E58" s="204"/>
      <c r="F58" s="204"/>
      <c r="G58" s="204"/>
      <c r="H58" s="204"/>
      <c r="I58" s="139"/>
      <c r="J58" s="139"/>
      <c r="K58" s="139"/>
      <c r="L58" s="139"/>
      <c r="M58" s="139"/>
    </row>
    <row r="59" spans="3:14" ht="50" customHeight="1">
      <c r="C59" s="320" t="s">
        <v>492</v>
      </c>
      <c r="D59" s="320"/>
      <c r="E59" s="320"/>
      <c r="F59" s="320"/>
      <c r="G59" s="320"/>
      <c r="H59" s="320"/>
      <c r="I59" s="202"/>
      <c r="J59" s="36"/>
      <c r="K59" s="36"/>
      <c r="L59" s="36"/>
      <c r="M59" s="36"/>
      <c r="N59" s="36"/>
    </row>
    <row r="60" spans="3:14" ht="30.75" customHeight="1"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3:14" ht="30.75" customHeight="1">
      <c r="C61" s="357" t="s">
        <v>32</v>
      </c>
      <c r="D61" s="315" t="s">
        <v>206</v>
      </c>
      <c r="E61" s="315"/>
      <c r="F61" s="315"/>
      <c r="G61" s="315" t="s">
        <v>145</v>
      </c>
      <c r="H61" s="315"/>
      <c r="I61" s="36"/>
      <c r="J61" s="36"/>
      <c r="K61" s="36"/>
      <c r="L61" s="36"/>
      <c r="M61" s="36"/>
    </row>
    <row r="62" spans="3:14" ht="30.75" customHeight="1">
      <c r="C62" s="357"/>
      <c r="D62" s="247" t="s">
        <v>29</v>
      </c>
      <c r="E62" s="247" t="s">
        <v>30</v>
      </c>
      <c r="F62" s="247" t="s">
        <v>31</v>
      </c>
      <c r="G62" s="247" t="s">
        <v>147</v>
      </c>
      <c r="H62" s="247" t="s">
        <v>146</v>
      </c>
      <c r="I62" s="36"/>
      <c r="J62" s="96"/>
      <c r="K62" s="96"/>
      <c r="L62" s="96"/>
      <c r="M62" s="96"/>
      <c r="N62" s="1"/>
    </row>
    <row r="63" spans="3:14" ht="30.75" customHeight="1">
      <c r="C63" s="46" t="s">
        <v>197</v>
      </c>
      <c r="D63" s="38"/>
      <c r="E63" s="38"/>
      <c r="F63" s="38"/>
      <c r="G63" s="38"/>
      <c r="H63" s="38"/>
      <c r="I63" s="36"/>
      <c r="J63" s="100"/>
      <c r="K63" s="100"/>
      <c r="L63" s="100"/>
      <c r="M63" s="100"/>
      <c r="N63" s="100"/>
    </row>
    <row r="64" spans="3:14" ht="30.75" customHeight="1">
      <c r="C64" s="46" t="s">
        <v>196</v>
      </c>
      <c r="D64" s="38"/>
      <c r="E64" s="38"/>
      <c r="F64" s="38"/>
      <c r="G64" s="38"/>
      <c r="H64" s="38"/>
      <c r="I64" s="36"/>
      <c r="J64" s="100"/>
      <c r="K64" s="100"/>
      <c r="L64" s="100"/>
      <c r="M64" s="100"/>
      <c r="N64" s="100"/>
    </row>
    <row r="65" spans="3:14" ht="30.75" customHeight="1">
      <c r="C65" s="46" t="s">
        <v>199</v>
      </c>
      <c r="D65" s="38"/>
      <c r="E65" s="38"/>
      <c r="F65" s="38"/>
      <c r="G65" s="38"/>
      <c r="H65" s="38"/>
      <c r="I65" s="36"/>
      <c r="J65" s="100"/>
      <c r="K65" s="100"/>
      <c r="L65" s="100"/>
      <c r="M65" s="100"/>
      <c r="N65" s="100"/>
    </row>
    <row r="66" spans="3:14" ht="30.75" customHeight="1">
      <c r="C66" s="46" t="s">
        <v>198</v>
      </c>
      <c r="D66" s="38"/>
      <c r="E66" s="38"/>
      <c r="F66" s="76"/>
      <c r="G66" s="38"/>
      <c r="H66" s="38"/>
      <c r="I66" s="36"/>
      <c r="J66" s="100"/>
      <c r="K66" s="100"/>
      <c r="L66" s="100"/>
      <c r="M66" s="100"/>
      <c r="N66" s="100"/>
    </row>
    <row r="67" spans="3:14" ht="30.75" customHeight="1">
      <c r="C67" s="46" t="s">
        <v>177</v>
      </c>
      <c r="D67" s="38"/>
      <c r="E67" s="38"/>
      <c r="F67" s="76"/>
      <c r="G67" s="38"/>
      <c r="H67" s="38"/>
      <c r="I67" s="36"/>
      <c r="J67" s="112"/>
      <c r="K67" s="112"/>
      <c r="L67" s="112"/>
      <c r="M67" s="100"/>
      <c r="N67" s="100"/>
    </row>
    <row r="68" spans="3:14" ht="30.75" customHeight="1">
      <c r="C68" s="150" t="s">
        <v>66</v>
      </c>
      <c r="D68" s="38"/>
      <c r="E68" s="38"/>
      <c r="F68" s="76"/>
      <c r="G68" s="38"/>
      <c r="H68" s="38"/>
      <c r="I68" s="36"/>
      <c r="J68" s="112"/>
      <c r="K68" s="112"/>
      <c r="L68" s="112"/>
      <c r="M68" s="100"/>
      <c r="N68" s="100"/>
    </row>
    <row r="69" spans="3:14" ht="30.75" customHeight="1">
      <c r="C69" s="150" t="s">
        <v>216</v>
      </c>
      <c r="D69" s="38"/>
      <c r="E69" s="38"/>
      <c r="F69" s="76">
        <v>42</v>
      </c>
      <c r="G69" s="38"/>
      <c r="H69" s="38"/>
      <c r="I69" s="36"/>
      <c r="J69" s="112"/>
      <c r="K69" s="112"/>
      <c r="L69" s="112"/>
      <c r="M69" s="100"/>
      <c r="N69" s="100"/>
    </row>
    <row r="70" spans="3:14" ht="30.75" customHeight="1">
      <c r="C70" s="150" t="s">
        <v>23</v>
      </c>
      <c r="D70" s="35"/>
      <c r="E70" s="35"/>
      <c r="F70" s="76"/>
      <c r="G70" s="35"/>
      <c r="H70" s="174"/>
      <c r="I70" s="36"/>
      <c r="J70" s="209"/>
      <c r="K70" s="112"/>
      <c r="L70" s="209"/>
      <c r="M70" s="100"/>
      <c r="N70" s="100"/>
    </row>
    <row r="71" spans="3:14" ht="30.75" customHeight="1">
      <c r="C71" s="150" t="s">
        <v>483</v>
      </c>
      <c r="D71" s="38"/>
      <c r="E71" s="38"/>
      <c r="F71" s="76">
        <v>80</v>
      </c>
      <c r="G71" s="38"/>
      <c r="H71" s="38"/>
      <c r="I71" s="36"/>
      <c r="J71" s="209"/>
      <c r="K71" s="112"/>
      <c r="L71" s="209"/>
      <c r="M71" s="100"/>
      <c r="N71" s="100"/>
    </row>
    <row r="72" spans="3:14" ht="30.75" customHeight="1">
      <c r="C72" s="150" t="s">
        <v>484</v>
      </c>
      <c r="D72" s="38"/>
      <c r="E72" s="38"/>
      <c r="F72" s="76">
        <v>126</v>
      </c>
      <c r="G72" s="38"/>
      <c r="H72" s="38"/>
      <c r="I72" s="36"/>
      <c r="J72" s="209"/>
      <c r="K72" s="112"/>
      <c r="L72" s="209"/>
      <c r="M72" s="100"/>
      <c r="N72" s="100"/>
    </row>
    <row r="73" spans="3:14" ht="30.75" customHeight="1">
      <c r="C73" s="150" t="s">
        <v>485</v>
      </c>
      <c r="D73" s="38"/>
      <c r="E73" s="38"/>
      <c r="F73" s="76"/>
      <c r="G73" s="38"/>
      <c r="H73" s="38"/>
      <c r="I73" s="36"/>
      <c r="J73" s="112"/>
      <c r="K73" s="112"/>
      <c r="L73" s="112"/>
      <c r="M73" s="100"/>
      <c r="N73" s="100"/>
    </row>
    <row r="74" spans="3:14" ht="30.75" customHeight="1">
      <c r="C74" s="150" t="s">
        <v>24</v>
      </c>
      <c r="D74" s="38"/>
      <c r="E74" s="38"/>
      <c r="F74" s="76">
        <f>1026/4</f>
        <v>256.5</v>
      </c>
      <c r="G74" s="38"/>
      <c r="H74" s="38"/>
      <c r="I74" s="36"/>
      <c r="J74" s="112"/>
      <c r="K74" s="112"/>
      <c r="L74" s="112"/>
      <c r="M74" s="100"/>
      <c r="N74" s="100"/>
    </row>
    <row r="75" spans="3:14" ht="30.75" customHeight="1">
      <c r="C75" s="150" t="s">
        <v>25</v>
      </c>
      <c r="D75" s="38"/>
      <c r="E75" s="38"/>
      <c r="F75" s="76"/>
      <c r="G75" s="38"/>
      <c r="H75" s="38"/>
      <c r="I75" s="36"/>
      <c r="J75" s="112"/>
      <c r="K75" s="112"/>
      <c r="L75" s="112"/>
      <c r="M75" s="100"/>
      <c r="N75" s="100"/>
    </row>
    <row r="76" spans="3:14" ht="30.75" customHeight="1">
      <c r="C76" s="150" t="s">
        <v>149</v>
      </c>
      <c r="D76" s="38"/>
      <c r="E76" s="38"/>
      <c r="F76" s="38"/>
      <c r="G76" s="38"/>
      <c r="H76" s="38"/>
      <c r="I76" s="36"/>
      <c r="J76" s="112"/>
      <c r="K76" s="112"/>
      <c r="L76" s="112"/>
      <c r="M76" s="100"/>
      <c r="N76" s="100"/>
    </row>
    <row r="77" spans="3:14" ht="30.75" customHeight="1">
      <c r="C77" s="150" t="s">
        <v>181</v>
      </c>
      <c r="D77" s="38"/>
      <c r="E77" s="38"/>
      <c r="F77" s="38"/>
      <c r="G77" s="38"/>
      <c r="H77" s="197"/>
      <c r="I77" s="36"/>
      <c r="J77" s="112"/>
      <c r="K77" s="112"/>
      <c r="L77" s="112"/>
      <c r="M77" s="100"/>
      <c r="N77" s="100"/>
    </row>
    <row r="78" spans="3:14" ht="30.75" customHeight="1">
      <c r="C78" s="36"/>
      <c r="D78" s="104"/>
      <c r="E78" s="104"/>
      <c r="F78" s="104"/>
      <c r="G78" s="104"/>
      <c r="H78" s="104"/>
      <c r="I78" s="36"/>
      <c r="J78" s="96"/>
      <c r="K78" s="96"/>
      <c r="L78" s="96"/>
      <c r="M78" s="96"/>
      <c r="N78" s="96"/>
    </row>
    <row r="79" spans="3:14" ht="51" customHeight="1">
      <c r="C79" s="187" t="s">
        <v>493</v>
      </c>
      <c r="D79" s="187"/>
      <c r="E79" s="187"/>
      <c r="F79" s="187"/>
      <c r="G79" s="187"/>
      <c r="H79" s="187"/>
      <c r="I79" s="187"/>
      <c r="J79" s="202"/>
      <c r="K79" s="202"/>
      <c r="L79" s="202"/>
      <c r="M79" s="112"/>
      <c r="N79" s="112"/>
    </row>
    <row r="80" spans="3:14" ht="30.75" customHeight="1">
      <c r="C80" s="36"/>
      <c r="D80" s="36"/>
      <c r="E80" s="36"/>
      <c r="F80" s="36"/>
      <c r="G80" s="36"/>
      <c r="H80" s="36"/>
      <c r="I80" s="36"/>
      <c r="J80" s="96"/>
      <c r="K80" s="96"/>
      <c r="L80" s="96"/>
      <c r="M80" s="112"/>
      <c r="N80" s="112"/>
    </row>
    <row r="81" spans="3:14" ht="30.75" customHeight="1">
      <c r="C81" s="341" t="s">
        <v>28</v>
      </c>
      <c r="D81" s="341" t="s">
        <v>211</v>
      </c>
      <c r="E81" s="341" t="s">
        <v>212</v>
      </c>
      <c r="F81" s="341" t="s">
        <v>374</v>
      </c>
      <c r="G81" s="341" t="s">
        <v>31</v>
      </c>
      <c r="H81" s="341" t="s">
        <v>494</v>
      </c>
      <c r="I81" s="341"/>
      <c r="K81" s="99"/>
      <c r="L81" s="99"/>
      <c r="M81" s="99"/>
      <c r="N81" s="96"/>
    </row>
    <row r="82" spans="3:14" ht="30.75" customHeight="1">
      <c r="C82" s="341"/>
      <c r="D82" s="341"/>
      <c r="E82" s="341"/>
      <c r="F82" s="341"/>
      <c r="G82" s="341"/>
      <c r="H82" s="249" t="s">
        <v>213</v>
      </c>
      <c r="I82" s="249" t="s">
        <v>214</v>
      </c>
      <c r="K82" s="99"/>
      <c r="L82" s="99"/>
      <c r="M82" s="99"/>
      <c r="N82" s="96"/>
    </row>
    <row r="83" spans="3:14" ht="30.75" customHeight="1">
      <c r="C83" s="46" t="s">
        <v>197</v>
      </c>
      <c r="D83" s="38"/>
      <c r="E83" s="210"/>
      <c r="F83" s="38"/>
      <c r="G83" s="38"/>
      <c r="H83" s="35"/>
      <c r="I83" s="38"/>
      <c r="K83" s="99"/>
      <c r="L83" s="99"/>
      <c r="M83" s="99"/>
      <c r="N83" s="96"/>
    </row>
    <row r="84" spans="3:14" ht="30.75" customHeight="1">
      <c r="C84" s="46" t="s">
        <v>196</v>
      </c>
      <c r="D84" s="218"/>
      <c r="E84" s="219"/>
      <c r="F84" s="218"/>
      <c r="G84" s="218"/>
      <c r="H84" s="217"/>
      <c r="I84" s="38"/>
      <c r="K84" s="99"/>
      <c r="L84" s="99"/>
      <c r="M84" s="112"/>
      <c r="N84" s="96"/>
    </row>
    <row r="85" spans="3:14" ht="30.75" customHeight="1">
      <c r="C85" s="46" t="s">
        <v>199</v>
      </c>
      <c r="D85" s="218">
        <v>7891</v>
      </c>
      <c r="E85" s="218"/>
      <c r="F85" s="218"/>
      <c r="G85" s="218">
        <f>SUM(D85:F85)</f>
        <v>7891</v>
      </c>
      <c r="H85" s="218"/>
      <c r="I85" s="38"/>
      <c r="K85" s="99"/>
      <c r="L85" s="99"/>
      <c r="M85" s="112"/>
      <c r="N85" s="96"/>
    </row>
    <row r="86" spans="3:14" ht="30.75" customHeight="1">
      <c r="C86" s="46" t="s">
        <v>198</v>
      </c>
      <c r="D86" s="218"/>
      <c r="E86" s="218"/>
      <c r="F86" s="218"/>
      <c r="G86" s="218"/>
      <c r="H86" s="218"/>
      <c r="I86" s="38"/>
      <c r="K86" s="99"/>
      <c r="L86" s="99"/>
      <c r="M86" s="135"/>
      <c r="N86" s="96"/>
    </row>
    <row r="87" spans="3:14" ht="30.75" customHeight="1">
      <c r="C87" s="46" t="s">
        <v>177</v>
      </c>
      <c r="D87" s="218"/>
      <c r="E87" s="218"/>
      <c r="F87" s="218"/>
      <c r="G87" s="218"/>
      <c r="H87" s="218"/>
      <c r="I87" s="38"/>
      <c r="K87" s="99"/>
      <c r="L87" s="99"/>
      <c r="M87" s="112"/>
      <c r="N87" s="96"/>
    </row>
    <row r="88" spans="3:14" ht="30.75" customHeight="1">
      <c r="C88" s="150" t="s">
        <v>66</v>
      </c>
      <c r="D88" s="218"/>
      <c r="E88" s="218"/>
      <c r="F88" s="218"/>
      <c r="G88" s="218"/>
      <c r="H88" s="218"/>
      <c r="I88" s="38"/>
      <c r="K88" s="99"/>
      <c r="L88" s="99"/>
      <c r="M88" s="99"/>
      <c r="N88" s="96"/>
    </row>
    <row r="89" spans="3:14" ht="30.75" customHeight="1">
      <c r="C89" s="150" t="s">
        <v>22</v>
      </c>
      <c r="D89" s="218">
        <v>300</v>
      </c>
      <c r="E89" s="218"/>
      <c r="F89" s="218"/>
      <c r="G89" s="218">
        <f>SUM(D89:F89)</f>
        <v>300</v>
      </c>
      <c r="H89" s="218" t="s">
        <v>215</v>
      </c>
      <c r="I89" s="38"/>
      <c r="K89" s="99"/>
      <c r="L89" s="99"/>
      <c r="M89" s="112"/>
      <c r="N89" s="96"/>
    </row>
    <row r="90" spans="3:14" ht="30.75" customHeight="1">
      <c r="C90" s="150" t="s">
        <v>23</v>
      </c>
      <c r="D90" s="218"/>
      <c r="E90" s="218"/>
      <c r="F90" s="218"/>
      <c r="G90" s="218"/>
      <c r="H90" s="218"/>
      <c r="I90" s="38"/>
      <c r="K90" s="152"/>
      <c r="L90" s="152"/>
      <c r="M90" s="96"/>
      <c r="N90" s="1"/>
    </row>
    <row r="91" spans="3:14" ht="30.75" customHeight="1">
      <c r="C91" s="150" t="s">
        <v>483</v>
      </c>
      <c r="D91" s="218">
        <v>14430</v>
      </c>
      <c r="E91" s="218">
        <v>13190</v>
      </c>
      <c r="F91" s="218">
        <v>6614</v>
      </c>
      <c r="G91" s="218">
        <f>SUM(D91:F91)</f>
        <v>34234</v>
      </c>
      <c r="H91" s="218" t="s">
        <v>215</v>
      </c>
      <c r="I91" s="38"/>
      <c r="K91" s="99"/>
      <c r="L91" s="99"/>
      <c r="M91" s="99"/>
      <c r="N91" s="1"/>
    </row>
    <row r="92" spans="3:14" ht="30.75" customHeight="1">
      <c r="C92" s="150" t="s">
        <v>484</v>
      </c>
      <c r="D92" s="218"/>
      <c r="E92" s="218"/>
      <c r="F92" s="218"/>
      <c r="G92" s="218">
        <v>147</v>
      </c>
      <c r="H92" s="218"/>
      <c r="I92" s="38"/>
      <c r="K92" s="99"/>
      <c r="L92" s="99"/>
      <c r="M92" s="112"/>
      <c r="N92" s="96"/>
    </row>
    <row r="93" spans="3:14" ht="30.75" customHeight="1">
      <c r="C93" s="150" t="s">
        <v>485</v>
      </c>
      <c r="D93" s="218"/>
      <c r="E93" s="218"/>
      <c r="F93" s="218"/>
      <c r="G93" s="218"/>
      <c r="H93" s="218"/>
      <c r="I93" s="38"/>
      <c r="K93" s="99"/>
      <c r="L93" s="99"/>
      <c r="M93" s="112"/>
      <c r="N93" s="96"/>
    </row>
    <row r="94" spans="3:14" ht="30.75" customHeight="1">
      <c r="C94" s="150" t="s">
        <v>24</v>
      </c>
      <c r="D94" s="218"/>
      <c r="E94" s="218"/>
      <c r="F94" s="218"/>
      <c r="G94" s="218">
        <v>792</v>
      </c>
      <c r="H94" s="218" t="s">
        <v>215</v>
      </c>
      <c r="I94" s="38"/>
      <c r="K94" s="99"/>
      <c r="L94" s="99"/>
      <c r="M94" s="112"/>
      <c r="N94" s="96"/>
    </row>
    <row r="95" spans="3:14" ht="30.75" customHeight="1">
      <c r="C95" s="150" t="s">
        <v>25</v>
      </c>
      <c r="D95" s="218"/>
      <c r="E95" s="218"/>
      <c r="F95" s="218"/>
      <c r="G95" s="218"/>
      <c r="H95" s="218"/>
      <c r="I95" s="38"/>
      <c r="K95" s="99"/>
      <c r="L95" s="99"/>
      <c r="M95" s="112"/>
      <c r="N95" s="96"/>
    </row>
    <row r="96" spans="3:14" ht="30.75" customHeight="1">
      <c r="C96" s="150" t="s">
        <v>149</v>
      </c>
      <c r="D96" s="219"/>
      <c r="E96" s="219"/>
      <c r="F96" s="219"/>
      <c r="G96" s="219"/>
      <c r="H96" s="219"/>
      <c r="I96" s="210"/>
      <c r="K96" s="211"/>
      <c r="L96" s="211"/>
      <c r="M96" s="212"/>
      <c r="N96" s="1"/>
    </row>
    <row r="97" spans="3:14" ht="30.75" customHeight="1">
      <c r="C97" s="150" t="s">
        <v>181</v>
      </c>
      <c r="D97" s="219"/>
      <c r="E97" s="219"/>
      <c r="F97" s="219"/>
      <c r="G97" s="219"/>
      <c r="H97" s="219"/>
      <c r="I97" s="210"/>
      <c r="K97" s="211"/>
      <c r="L97" s="211"/>
      <c r="M97" s="112"/>
      <c r="N97" s="1"/>
    </row>
    <row r="98" spans="3:14" ht="30.75" customHeight="1">
      <c r="C98" s="122" t="s">
        <v>142</v>
      </c>
      <c r="D98" s="220"/>
      <c r="E98" s="220"/>
      <c r="F98" s="220"/>
      <c r="G98" s="220">
        <f>SUM(G89:G97)</f>
        <v>35473</v>
      </c>
      <c r="H98" s="221"/>
      <c r="I98" s="213"/>
      <c r="J98" s="211"/>
      <c r="K98" s="211"/>
      <c r="L98" s="211"/>
      <c r="M98" s="112"/>
      <c r="N98" s="1"/>
    </row>
    <row r="99" spans="3:14" ht="30.75" customHeight="1">
      <c r="C99" s="214"/>
      <c r="D99" s="109"/>
      <c r="E99" s="109"/>
      <c r="F99" s="109"/>
      <c r="G99" s="109"/>
      <c r="H99" s="215"/>
      <c r="I99" s="215"/>
      <c r="J99" s="211"/>
      <c r="K99" s="211"/>
      <c r="L99" s="211"/>
      <c r="M99" s="112"/>
      <c r="N99" s="1"/>
    </row>
    <row r="100" spans="3:14" ht="25" customHeight="1">
      <c r="D100" s="327" t="s">
        <v>495</v>
      </c>
      <c r="E100" s="327"/>
      <c r="F100" s="327"/>
      <c r="G100" s="327"/>
      <c r="H100" s="327"/>
      <c r="I100" s="327"/>
      <c r="J100" s="211"/>
      <c r="K100" s="211"/>
      <c r="L100" s="211"/>
      <c r="M100" s="112"/>
      <c r="N100" s="1"/>
    </row>
    <row r="101" spans="3:14" ht="25" customHeight="1">
      <c r="D101" s="309" t="s">
        <v>496</v>
      </c>
      <c r="E101" s="309"/>
      <c r="F101" s="309"/>
      <c r="G101" s="309"/>
      <c r="H101" s="309"/>
      <c r="I101" s="309"/>
      <c r="J101" s="211"/>
      <c r="K101" s="211"/>
      <c r="L101" s="211"/>
      <c r="M101" s="212"/>
      <c r="N101" s="1"/>
    </row>
    <row r="102" spans="3:14" ht="30.75" customHeight="1">
      <c r="C102" s="216"/>
      <c r="D102" s="112"/>
      <c r="E102" s="112"/>
      <c r="F102" s="112"/>
      <c r="G102" s="112"/>
      <c r="H102" s="100"/>
      <c r="I102" s="112"/>
      <c r="J102" s="1"/>
    </row>
    <row r="103" spans="3:14" ht="30.75" customHeight="1">
      <c r="C103" s="355" t="s">
        <v>574</v>
      </c>
      <c r="D103" s="355"/>
      <c r="I103" s="258" t="s">
        <v>575</v>
      </c>
    </row>
    <row r="105" spans="3:14" ht="50" customHeight="1">
      <c r="C105" s="321" t="s">
        <v>347</v>
      </c>
      <c r="D105" s="321"/>
      <c r="E105" s="321"/>
      <c r="F105" s="321"/>
      <c r="G105" s="321"/>
      <c r="H105" s="321"/>
      <c r="I105" s="321"/>
    </row>
  </sheetData>
  <mergeCells count="40">
    <mergeCell ref="D100:I100"/>
    <mergeCell ref="D101:I101"/>
    <mergeCell ref="C103:D103"/>
    <mergeCell ref="C105:I105"/>
    <mergeCell ref="B8:B9"/>
    <mergeCell ref="C61:C62"/>
    <mergeCell ref="D61:F61"/>
    <mergeCell ref="G61:H61"/>
    <mergeCell ref="C81:C82"/>
    <mergeCell ref="D81:D82"/>
    <mergeCell ref="D53:M53"/>
    <mergeCell ref="E81:E82"/>
    <mergeCell ref="F81:F82"/>
    <mergeCell ref="G81:G82"/>
    <mergeCell ref="H81:I81"/>
    <mergeCell ref="C59:H59"/>
    <mergeCell ref="D54:M54"/>
    <mergeCell ref="D55:M55"/>
    <mergeCell ref="D56:M56"/>
    <mergeCell ref="D57:M57"/>
    <mergeCell ref="C33:M33"/>
    <mergeCell ref="C36:C37"/>
    <mergeCell ref="D36:D37"/>
    <mergeCell ref="L36:M36"/>
    <mergeCell ref="D52:M52"/>
    <mergeCell ref="D28:M28"/>
    <mergeCell ref="D29:M29"/>
    <mergeCell ref="D30:M30"/>
    <mergeCell ref="D31:M31"/>
    <mergeCell ref="L2:M2"/>
    <mergeCell ref="C5:M5"/>
    <mergeCell ref="C8:C9"/>
    <mergeCell ref="D8:D9"/>
    <mergeCell ref="E8:E9"/>
    <mergeCell ref="F8:F9"/>
    <mergeCell ref="G8:G9"/>
    <mergeCell ref="H8:H9"/>
    <mergeCell ref="I8:I9"/>
    <mergeCell ref="J8:M8"/>
    <mergeCell ref="D27:M27"/>
  </mergeCells>
  <phoneticPr fontId="41" type="noConversion"/>
  <hyperlinks>
    <hyperlink ref="C105" location="'lista de datos'!A1" display="Volver al índice"/>
    <hyperlink ref="I103" location="'tarifas tp publico '!A1" display="Siguiente   "/>
    <hyperlink ref="C103" location="'gestión del tránsito'!A1" display=" Atrás "/>
    <hyperlink ref="D103" location="'gestión del tránsito'!A1" display="'gestión del tránsito'!A1"/>
    <hyperlink ref="C103:D103" location="'gestión del tránsito '!A1" display="  Atrás "/>
  </hyperlinks>
  <pageMargins left="0.19" right="0.4" top="1.37" bottom="0.98" header="0.49" footer="0.49"/>
  <pageSetup scale="32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31" min="1" max="13" man="1"/>
    <brk id="77" min="1" max="13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3"/>
  <sheetViews>
    <sheetView topLeftCell="B1" zoomScaleSheetLayoutView="30" workbookViewId="0">
      <pane xSplit="2" topLeftCell="D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3"/>
    <col min="2" max="2" width="12.83203125" style="33" customWidth="1"/>
    <col min="3" max="3" width="50.83203125" style="33" customWidth="1"/>
    <col min="4" max="4" width="27.33203125" style="33" customWidth="1"/>
    <col min="5" max="5" width="26.33203125" style="33" customWidth="1"/>
    <col min="6" max="6" width="26.6640625" style="33" customWidth="1"/>
    <col min="7" max="7" width="28" style="33" customWidth="1"/>
    <col min="8" max="8" width="26.83203125" style="33" customWidth="1"/>
    <col min="9" max="9" width="27" style="33" customWidth="1"/>
    <col min="10" max="10" width="18.33203125" style="33" customWidth="1"/>
    <col min="11" max="11" width="18.5" style="33" customWidth="1"/>
    <col min="12" max="12" width="25.33203125" style="33" customWidth="1"/>
    <col min="13" max="13" width="18.1640625" style="33" customWidth="1"/>
    <col min="14" max="16384" width="8.83203125" style="33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1"/>
      <c r="L2" s="350" t="s">
        <v>582</v>
      </c>
      <c r="M2" s="350"/>
    </row>
    <row r="3" spans="2:13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2:13" ht="51" customHeight="1">
      <c r="C5" s="187" t="s">
        <v>448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2:13" ht="30.75" customHeight="1"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7" spans="2:13" ht="30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188" t="s">
        <v>296</v>
      </c>
    </row>
    <row r="8" spans="2:13" ht="30.75" customHeight="1">
      <c r="C8" s="357" t="s">
        <v>28</v>
      </c>
      <c r="D8" s="315" t="s">
        <v>449</v>
      </c>
      <c r="E8" s="315" t="s">
        <v>313</v>
      </c>
      <c r="F8" s="315" t="s">
        <v>210</v>
      </c>
      <c r="G8" s="315"/>
      <c r="H8" s="315"/>
      <c r="I8" s="315"/>
      <c r="J8" s="315" t="s">
        <v>209</v>
      </c>
      <c r="K8" s="315"/>
      <c r="L8" s="315"/>
      <c r="M8" s="315"/>
    </row>
    <row r="9" spans="2:13" ht="30.75" customHeight="1">
      <c r="C9" s="357"/>
      <c r="D9" s="315"/>
      <c r="E9" s="315"/>
      <c r="F9" s="247" t="s">
        <v>207</v>
      </c>
      <c r="G9" s="247" t="s">
        <v>450</v>
      </c>
      <c r="H9" s="247" t="s">
        <v>208</v>
      </c>
      <c r="I9" s="247" t="s">
        <v>426</v>
      </c>
      <c r="J9" s="247" t="s">
        <v>207</v>
      </c>
      <c r="K9" s="247" t="s">
        <v>450</v>
      </c>
      <c r="L9" s="247" t="s">
        <v>208</v>
      </c>
      <c r="M9" s="247" t="s">
        <v>46</v>
      </c>
    </row>
    <row r="10" spans="2:13" ht="30.75" customHeight="1">
      <c r="C10" s="46" t="s">
        <v>197</v>
      </c>
      <c r="D10" s="121"/>
      <c r="E10" s="121"/>
      <c r="F10" s="121"/>
      <c r="G10" s="121"/>
      <c r="H10" s="121"/>
      <c r="I10" s="121"/>
      <c r="J10" s="38"/>
      <c r="K10" s="38"/>
      <c r="L10" s="35"/>
      <c r="M10" s="35"/>
    </row>
    <row r="11" spans="2:13" ht="30.75" customHeight="1">
      <c r="C11" s="46" t="s">
        <v>196</v>
      </c>
      <c r="D11" s="121"/>
      <c r="E11" s="121"/>
      <c r="F11" s="121"/>
      <c r="G11" s="121"/>
      <c r="H11" s="121"/>
      <c r="I11" s="121"/>
      <c r="J11" s="38"/>
      <c r="K11" s="38"/>
      <c r="L11" s="35"/>
      <c r="M11" s="35"/>
    </row>
    <row r="12" spans="2:13" ht="30.75" customHeight="1">
      <c r="C12" s="46" t="s">
        <v>451</v>
      </c>
      <c r="D12" s="121"/>
      <c r="E12" s="121"/>
      <c r="F12" s="121"/>
      <c r="G12" s="121"/>
      <c r="H12" s="121"/>
      <c r="I12" s="121"/>
      <c r="J12" s="38"/>
      <c r="K12" s="38"/>
      <c r="L12" s="35"/>
      <c r="M12" s="35"/>
    </row>
    <row r="13" spans="2:13" ht="30.75" customHeight="1">
      <c r="C13" s="46" t="s">
        <v>198</v>
      </c>
      <c r="D13" s="121"/>
      <c r="E13" s="121"/>
      <c r="F13" s="121"/>
      <c r="G13" s="121"/>
      <c r="H13" s="121"/>
      <c r="I13" s="121"/>
      <c r="J13" s="38"/>
      <c r="K13" s="38"/>
      <c r="L13" s="35"/>
      <c r="M13" s="35"/>
    </row>
    <row r="14" spans="2:13" ht="30.75" customHeight="1">
      <c r="C14" s="46" t="s">
        <v>177</v>
      </c>
      <c r="D14" s="121"/>
      <c r="E14" s="121"/>
      <c r="F14" s="121"/>
      <c r="G14" s="121"/>
      <c r="H14" s="121"/>
      <c r="I14" s="121"/>
      <c r="J14" s="38"/>
      <c r="K14" s="38"/>
      <c r="L14" s="35"/>
      <c r="M14" s="35"/>
    </row>
    <row r="15" spans="2:13" ht="30.75" customHeight="1">
      <c r="C15" s="150" t="s">
        <v>66</v>
      </c>
      <c r="D15" s="121"/>
      <c r="E15" s="121"/>
      <c r="F15" s="121"/>
      <c r="G15" s="121"/>
      <c r="H15" s="121"/>
      <c r="I15" s="189"/>
      <c r="J15" s="38"/>
      <c r="K15" s="38"/>
      <c r="L15" s="38"/>
      <c r="M15" s="190"/>
    </row>
    <row r="16" spans="2:13" ht="30.75" customHeight="1">
      <c r="C16" s="150" t="s">
        <v>22</v>
      </c>
      <c r="D16" s="198">
        <v>2</v>
      </c>
      <c r="E16" s="121"/>
      <c r="F16" s="121"/>
      <c r="G16" s="200">
        <v>1</v>
      </c>
      <c r="H16" s="121"/>
      <c r="I16" s="121"/>
      <c r="J16" s="38"/>
      <c r="K16" s="38"/>
      <c r="L16" s="38"/>
      <c r="M16" s="38"/>
    </row>
    <row r="17" spans="3:13" ht="30.75" customHeight="1">
      <c r="C17" s="150" t="s">
        <v>23</v>
      </c>
      <c r="D17" s="198"/>
      <c r="E17" s="121"/>
      <c r="F17" s="121"/>
      <c r="G17" s="200"/>
      <c r="H17" s="121"/>
      <c r="I17" s="121"/>
      <c r="J17" s="38"/>
      <c r="K17" s="38"/>
      <c r="L17" s="38"/>
      <c r="M17" s="38"/>
    </row>
    <row r="18" spans="3:13" ht="30.75" customHeight="1">
      <c r="C18" s="150" t="s">
        <v>392</v>
      </c>
      <c r="D18" s="198">
        <v>2</v>
      </c>
      <c r="E18" s="121"/>
      <c r="F18" s="121"/>
      <c r="G18" s="200">
        <v>1</v>
      </c>
      <c r="H18" s="38"/>
      <c r="I18" s="38"/>
      <c r="J18" s="190"/>
      <c r="K18" s="190"/>
      <c r="L18" s="190"/>
      <c r="M18" s="190"/>
    </row>
    <row r="19" spans="3:13" ht="30.75" customHeight="1">
      <c r="C19" s="150" t="s">
        <v>394</v>
      </c>
      <c r="D19" s="177"/>
      <c r="E19" s="121"/>
      <c r="F19" s="121"/>
      <c r="G19" s="200">
        <v>1</v>
      </c>
      <c r="H19" s="121"/>
      <c r="I19" s="121"/>
      <c r="J19" s="38"/>
      <c r="K19" s="38"/>
      <c r="L19" s="38"/>
      <c r="M19" s="38"/>
    </row>
    <row r="20" spans="3:13" ht="30.75" customHeight="1">
      <c r="C20" s="150" t="s">
        <v>395</v>
      </c>
      <c r="D20" s="177"/>
      <c r="E20" s="121"/>
      <c r="F20" s="121"/>
      <c r="G20" s="200"/>
      <c r="H20" s="121"/>
      <c r="I20" s="121"/>
      <c r="J20" s="38"/>
      <c r="K20" s="38"/>
      <c r="L20" s="38"/>
      <c r="M20" s="38"/>
    </row>
    <row r="21" spans="3:13" ht="30.75" customHeight="1">
      <c r="C21" s="150" t="s">
        <v>24</v>
      </c>
      <c r="D21" s="198">
        <v>1.8</v>
      </c>
      <c r="E21" s="121"/>
      <c r="F21" s="121"/>
      <c r="G21" s="200">
        <v>1</v>
      </c>
      <c r="H21" s="190"/>
      <c r="I21" s="121"/>
      <c r="J21" s="190"/>
      <c r="K21" s="190"/>
      <c r="L21" s="190"/>
      <c r="M21" s="190"/>
    </row>
    <row r="22" spans="3:13" ht="30.75" customHeight="1">
      <c r="C22" s="150" t="s">
        <v>25</v>
      </c>
      <c r="D22" s="121"/>
      <c r="E22" s="121"/>
      <c r="F22" s="190"/>
      <c r="G22" s="38"/>
      <c r="H22" s="190"/>
      <c r="I22" s="121"/>
      <c r="J22" s="190"/>
      <c r="K22" s="190"/>
      <c r="L22" s="190"/>
      <c r="M22" s="190"/>
    </row>
    <row r="23" spans="3:13" ht="30.75" customHeight="1">
      <c r="C23" s="150" t="s">
        <v>149</v>
      </c>
      <c r="D23" s="121"/>
      <c r="E23" s="121"/>
      <c r="F23" s="190"/>
      <c r="G23" s="38"/>
      <c r="H23" s="190"/>
      <c r="I23" s="121"/>
      <c r="J23" s="190"/>
      <c r="K23" s="190"/>
      <c r="L23" s="190"/>
      <c r="M23" s="190"/>
    </row>
    <row r="24" spans="3:13" ht="30.75" customHeight="1">
      <c r="C24" s="108"/>
      <c r="D24" s="99"/>
      <c r="E24" s="99"/>
      <c r="F24" s="191"/>
      <c r="G24" s="112"/>
      <c r="H24" s="191"/>
      <c r="I24" s="99"/>
      <c r="J24" s="191"/>
      <c r="K24" s="191"/>
      <c r="L24" s="191"/>
      <c r="M24" s="191"/>
    </row>
    <row r="25" spans="3:13" ht="25" customHeight="1">
      <c r="D25" s="327" t="s">
        <v>452</v>
      </c>
      <c r="E25" s="327"/>
      <c r="F25" s="327"/>
      <c r="G25" s="327"/>
      <c r="H25" s="327"/>
      <c r="I25" s="327"/>
      <c r="J25" s="327"/>
      <c r="K25" s="327"/>
      <c r="L25" s="327"/>
      <c r="M25" s="327"/>
    </row>
    <row r="26" spans="3:13" ht="25" customHeight="1">
      <c r="D26" s="328" t="s">
        <v>460</v>
      </c>
      <c r="E26" s="328"/>
      <c r="F26" s="328"/>
      <c r="G26" s="328"/>
      <c r="H26" s="328"/>
      <c r="I26" s="328"/>
      <c r="J26" s="328"/>
      <c r="K26" s="328"/>
      <c r="L26" s="328"/>
      <c r="M26" s="328"/>
    </row>
    <row r="28" spans="3:13" ht="51" customHeight="1">
      <c r="C28" s="187" t="s">
        <v>453</v>
      </c>
      <c r="D28" s="187"/>
      <c r="E28" s="187"/>
      <c r="F28" s="187"/>
      <c r="G28" s="187"/>
      <c r="H28" s="187"/>
      <c r="I28" s="187"/>
      <c r="J28" s="187"/>
      <c r="K28" s="187"/>
    </row>
    <row r="29" spans="3:13" ht="30.75" customHeight="1">
      <c r="C29" s="36"/>
      <c r="F29" s="36"/>
      <c r="G29" s="36"/>
      <c r="H29" s="36"/>
      <c r="I29" s="36"/>
      <c r="J29" s="36"/>
      <c r="L29" s="36"/>
      <c r="M29" s="36"/>
    </row>
    <row r="30" spans="3:13" ht="30.75" customHeight="1">
      <c r="C30" s="36"/>
      <c r="F30" s="36"/>
      <c r="G30" s="36"/>
      <c r="H30" s="36"/>
      <c r="I30" s="36"/>
      <c r="J30" s="36"/>
      <c r="K30" s="188" t="s">
        <v>296</v>
      </c>
      <c r="L30" s="36"/>
      <c r="M30" s="36"/>
    </row>
    <row r="31" spans="3:13" ht="40" customHeight="1">
      <c r="C31" s="280" t="s">
        <v>28</v>
      </c>
      <c r="D31" s="84" t="s">
        <v>94</v>
      </c>
      <c r="E31" s="84" t="s">
        <v>95</v>
      </c>
      <c r="F31" s="84" t="s">
        <v>454</v>
      </c>
      <c r="G31" s="84" t="s">
        <v>455</v>
      </c>
      <c r="H31" s="315" t="s">
        <v>456</v>
      </c>
      <c r="I31" s="315"/>
      <c r="J31" s="315"/>
      <c r="K31" s="315"/>
    </row>
    <row r="32" spans="3:13" ht="30.75" customHeight="1">
      <c r="C32" s="46" t="s">
        <v>197</v>
      </c>
      <c r="D32" s="38"/>
      <c r="E32" s="38"/>
      <c r="F32" s="38"/>
      <c r="G32" s="38"/>
      <c r="H32" s="41"/>
      <c r="I32" s="41"/>
      <c r="J32" s="41"/>
      <c r="K32" s="41"/>
    </row>
    <row r="33" spans="3:13" ht="30.75" customHeight="1">
      <c r="C33" s="46" t="s">
        <v>196</v>
      </c>
      <c r="D33" s="38"/>
      <c r="E33" s="38"/>
      <c r="F33" s="38"/>
      <c r="G33" s="38"/>
      <c r="H33" s="41"/>
      <c r="I33" s="41"/>
      <c r="J33" s="41"/>
      <c r="K33" s="41"/>
    </row>
    <row r="34" spans="3:13" ht="30.75" customHeight="1">
      <c r="C34" s="46" t="s">
        <v>199</v>
      </c>
      <c r="D34" s="76"/>
      <c r="E34" s="76">
        <v>448139.84373019135</v>
      </c>
      <c r="F34" s="76"/>
      <c r="G34" s="76"/>
      <c r="H34" s="76"/>
      <c r="I34" s="76"/>
      <c r="J34" s="76"/>
      <c r="K34" s="38"/>
    </row>
    <row r="35" spans="3:13" ht="30.75" customHeight="1">
      <c r="C35" s="46" t="s">
        <v>198</v>
      </c>
      <c r="D35" s="76"/>
      <c r="E35" s="76"/>
      <c r="F35" s="76"/>
      <c r="G35" s="76"/>
      <c r="H35" s="76"/>
      <c r="I35" s="76"/>
      <c r="J35" s="76"/>
      <c r="K35" s="38"/>
    </row>
    <row r="36" spans="3:13" ht="30.75" customHeight="1">
      <c r="C36" s="46" t="s">
        <v>177</v>
      </c>
      <c r="D36" s="76"/>
      <c r="E36" s="76"/>
      <c r="F36" s="76"/>
      <c r="G36" s="76"/>
      <c r="H36" s="76"/>
      <c r="I36" s="76"/>
      <c r="J36" s="76"/>
      <c r="K36" s="38"/>
    </row>
    <row r="37" spans="3:13" ht="30.75" customHeight="1">
      <c r="C37" s="150" t="s">
        <v>66</v>
      </c>
      <c r="D37" s="76"/>
      <c r="E37" s="76"/>
      <c r="F37" s="201"/>
      <c r="G37" s="201"/>
      <c r="H37" s="76"/>
      <c r="I37" s="76"/>
      <c r="J37" s="76"/>
      <c r="K37" s="38"/>
    </row>
    <row r="38" spans="3:13" ht="30.75" customHeight="1">
      <c r="C38" s="150" t="s">
        <v>22</v>
      </c>
      <c r="D38" s="76"/>
      <c r="E38" s="76">
        <v>109776.77610796355</v>
      </c>
      <c r="F38" s="201"/>
      <c r="G38" s="201">
        <v>1.5089591217589491</v>
      </c>
      <c r="H38" s="76"/>
      <c r="I38" s="76"/>
      <c r="J38" s="76"/>
      <c r="K38" s="38"/>
    </row>
    <row r="39" spans="3:13" ht="30.75" customHeight="1">
      <c r="C39" s="150" t="s">
        <v>23</v>
      </c>
      <c r="D39" s="76"/>
      <c r="E39" s="76"/>
      <c r="F39" s="201"/>
      <c r="G39" s="201"/>
      <c r="H39" s="76"/>
      <c r="I39" s="76"/>
      <c r="J39" s="76"/>
      <c r="K39" s="38"/>
    </row>
    <row r="40" spans="3:13" ht="30.75" customHeight="1">
      <c r="C40" s="150" t="s">
        <v>392</v>
      </c>
      <c r="D40" s="76">
        <v>5057334.9429020388</v>
      </c>
      <c r="E40" s="76">
        <v>5078874.6915299715</v>
      </c>
      <c r="F40" s="201">
        <v>3.2700930827022425</v>
      </c>
      <c r="G40" s="201">
        <v>3.2840207706617295</v>
      </c>
      <c r="H40" s="76"/>
      <c r="I40" s="76"/>
      <c r="J40" s="76"/>
      <c r="K40" s="38"/>
    </row>
    <row r="41" spans="3:13" ht="30.75" customHeight="1">
      <c r="C41" s="150" t="s">
        <v>394</v>
      </c>
      <c r="D41" s="76">
        <v>21802.213764627726</v>
      </c>
      <c r="E41" s="76">
        <v>21895.071803362462</v>
      </c>
      <c r="F41" s="201">
        <v>3.2700930827022425</v>
      </c>
      <c r="G41" s="201">
        <v>3.284020770661729</v>
      </c>
      <c r="H41" s="76"/>
      <c r="I41" s="76"/>
      <c r="J41" s="76"/>
      <c r="K41" s="38"/>
    </row>
    <row r="42" spans="3:13" ht="30.75" customHeight="1">
      <c r="C42" s="150" t="s">
        <v>395</v>
      </c>
      <c r="D42" s="76"/>
      <c r="E42" s="76"/>
      <c r="F42" s="201"/>
      <c r="G42" s="201"/>
      <c r="H42" s="76"/>
      <c r="I42" s="76"/>
      <c r="J42" s="76"/>
      <c r="K42" s="38"/>
    </row>
    <row r="43" spans="3:13" ht="30.75" customHeight="1">
      <c r="C43" s="150" t="s">
        <v>24</v>
      </c>
      <c r="D43" s="76">
        <v>307214</v>
      </c>
      <c r="E43" s="76">
        <v>169151</v>
      </c>
      <c r="F43" s="201">
        <v>39.67</v>
      </c>
      <c r="G43" s="201">
        <v>21.84</v>
      </c>
      <c r="H43" s="76"/>
      <c r="I43" s="76"/>
      <c r="J43" s="76"/>
      <c r="K43" s="38"/>
    </row>
    <row r="44" spans="3:13" ht="30.75" customHeight="1">
      <c r="C44" s="150" t="s">
        <v>25</v>
      </c>
      <c r="D44" s="41"/>
      <c r="E44" s="102"/>
      <c r="F44" s="35"/>
      <c r="G44" s="193"/>
      <c r="H44" s="42"/>
      <c r="I44" s="42"/>
      <c r="J44" s="42"/>
      <c r="K44" s="42"/>
    </row>
    <row r="45" spans="3:13" ht="30.75" customHeight="1">
      <c r="C45" s="150" t="s">
        <v>149</v>
      </c>
      <c r="D45" s="41"/>
      <c r="E45" s="102"/>
      <c r="F45" s="35"/>
      <c r="G45" s="193"/>
      <c r="H45" s="42"/>
      <c r="I45" s="42"/>
      <c r="J45" s="42"/>
      <c r="K45" s="42"/>
    </row>
    <row r="46" spans="3:13" ht="30.75" customHeight="1">
      <c r="C46" s="122" t="s">
        <v>31</v>
      </c>
      <c r="D46" s="194"/>
      <c r="E46" s="194"/>
      <c r="F46" s="123"/>
      <c r="G46" s="123"/>
      <c r="H46" s="123"/>
      <c r="I46" s="123"/>
      <c r="J46" s="123"/>
      <c r="K46" s="123"/>
    </row>
    <row r="47" spans="3:13" ht="30.75" customHeight="1">
      <c r="C47" s="195"/>
      <c r="D47" s="82"/>
      <c r="E47" s="82"/>
      <c r="F47" s="81"/>
      <c r="G47" s="81"/>
      <c r="H47" s="109"/>
      <c r="I47" s="109"/>
      <c r="J47" s="109"/>
      <c r="K47" s="109"/>
    </row>
    <row r="48" spans="3:13" ht="25" customHeight="1">
      <c r="D48" s="309" t="s">
        <v>457</v>
      </c>
      <c r="E48" s="309"/>
      <c r="F48" s="309"/>
      <c r="G48" s="309"/>
      <c r="H48" s="309"/>
      <c r="I48" s="309"/>
      <c r="J48" s="309"/>
      <c r="K48" s="309"/>
      <c r="L48" s="183"/>
      <c r="M48" s="36"/>
    </row>
    <row r="49" spans="3:14" ht="25" customHeight="1">
      <c r="D49" s="358" t="s">
        <v>458</v>
      </c>
      <c r="E49" s="358"/>
      <c r="F49" s="358"/>
      <c r="G49" s="358"/>
      <c r="H49" s="358"/>
      <c r="I49" s="358"/>
      <c r="J49" s="358"/>
      <c r="K49" s="358"/>
    </row>
    <row r="51" spans="3:14" ht="30.75" customHeight="1">
      <c r="C51" s="48" t="s">
        <v>459</v>
      </c>
      <c r="D51" s="196"/>
      <c r="K51" s="259" t="s">
        <v>576</v>
      </c>
      <c r="L51" s="142"/>
    </row>
    <row r="53" spans="3:14" ht="50" customHeight="1">
      <c r="C53" s="321" t="s">
        <v>347</v>
      </c>
      <c r="D53" s="321"/>
      <c r="E53" s="321"/>
      <c r="F53" s="321"/>
      <c r="G53" s="321"/>
      <c r="H53" s="321"/>
      <c r="I53" s="321"/>
      <c r="J53" s="321"/>
      <c r="K53" s="321"/>
      <c r="L53" s="88"/>
      <c r="M53" s="88"/>
      <c r="N53" s="88"/>
    </row>
  </sheetData>
  <mergeCells count="12">
    <mergeCell ref="D48:K48"/>
    <mergeCell ref="D49:K49"/>
    <mergeCell ref="C53:K53"/>
    <mergeCell ref="H31:K31"/>
    <mergeCell ref="D25:M25"/>
    <mergeCell ref="D26:M26"/>
    <mergeCell ref="L2:M2"/>
    <mergeCell ref="C8:C9"/>
    <mergeCell ref="D8:D9"/>
    <mergeCell ref="E8:E9"/>
    <mergeCell ref="F8:I8"/>
    <mergeCell ref="J8:M8"/>
  </mergeCells>
  <phoneticPr fontId="41" type="noConversion"/>
  <hyperlinks>
    <hyperlink ref="C53" location="'lista de datos'!A1" display="Volver al índice"/>
    <hyperlink ref="K51" location="'energía '!A1" display="Siguiente   "/>
    <hyperlink ref="C51" location="'oferta tp publico'!A1" display=" Atrás "/>
  </hyperlinks>
  <pageMargins left="0.19" right="0.4" top="1.37" bottom="0.98" header="0.49" footer="0.49"/>
  <pageSetup scale="30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6" min="1" max="13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6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3" customWidth="1"/>
    <col min="2" max="2" width="34.1640625" style="33" customWidth="1"/>
    <col min="3" max="9" width="21.83203125" style="33" customWidth="1"/>
    <col min="10" max="10" width="8.83203125" style="33"/>
    <col min="11" max="11" width="8.83203125" style="33" customWidth="1"/>
    <col min="12" max="16384" width="8.83203125" style="33"/>
  </cols>
  <sheetData>
    <row r="1" spans="1:16" s="2" customFormat="1" ht="30.75" customHeight="1"/>
    <row r="2" spans="1:16" s="2" customFormat="1" ht="62" customHeight="1">
      <c r="B2" s="1"/>
      <c r="C2" s="1"/>
      <c r="D2" s="1"/>
      <c r="F2" s="222"/>
      <c r="H2" s="350" t="s">
        <v>582</v>
      </c>
      <c r="I2" s="350"/>
    </row>
    <row r="3" spans="1:16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1:16" ht="51" customHeight="1">
      <c r="B5" s="187" t="s">
        <v>497</v>
      </c>
      <c r="C5" s="187"/>
      <c r="D5" s="187"/>
      <c r="E5" s="187"/>
      <c r="F5" s="187"/>
      <c r="G5" s="187"/>
      <c r="H5" s="187"/>
      <c r="I5" s="187"/>
      <c r="J5" s="1"/>
      <c r="K5" s="1"/>
      <c r="L5" s="1"/>
      <c r="M5" s="1"/>
      <c r="N5" s="1"/>
      <c r="O5" s="1"/>
      <c r="P5" s="1"/>
    </row>
    <row r="6" spans="1:16" ht="30.75" customHeight="1">
      <c r="B6" s="36"/>
      <c r="C6" s="36"/>
      <c r="D6" s="36"/>
      <c r="E6" s="36"/>
      <c r="F6" s="36"/>
      <c r="G6" s="36"/>
      <c r="H6" s="36"/>
      <c r="J6" s="1"/>
      <c r="K6" s="1"/>
      <c r="L6" s="1"/>
      <c r="M6" s="1"/>
      <c r="N6" s="1"/>
      <c r="O6" s="1"/>
      <c r="P6" s="1"/>
    </row>
    <row r="7" spans="1:16" ht="30.75" customHeight="1">
      <c r="B7" s="36"/>
      <c r="C7" s="36"/>
      <c r="D7" s="36"/>
      <c r="E7" s="36"/>
      <c r="F7" s="36"/>
      <c r="G7" s="36"/>
      <c r="H7" s="36"/>
      <c r="I7" s="67" t="s">
        <v>296</v>
      </c>
      <c r="J7" s="1"/>
      <c r="K7" s="1"/>
      <c r="L7" s="1"/>
      <c r="M7" s="1"/>
      <c r="N7" s="1"/>
      <c r="O7" s="1"/>
      <c r="P7" s="1"/>
    </row>
    <row r="8" spans="1:16" ht="30.75" customHeight="1">
      <c r="B8" s="359" t="s">
        <v>62</v>
      </c>
      <c r="C8" s="249" t="s">
        <v>33</v>
      </c>
      <c r="D8" s="249" t="s">
        <v>124</v>
      </c>
      <c r="E8" s="249" t="s">
        <v>35</v>
      </c>
      <c r="F8" s="249" t="s">
        <v>169</v>
      </c>
      <c r="G8" s="249" t="s">
        <v>170</v>
      </c>
      <c r="H8" s="249" t="s">
        <v>36</v>
      </c>
      <c r="I8" s="341" t="s">
        <v>498</v>
      </c>
      <c r="J8" s="112"/>
      <c r="K8" s="99"/>
      <c r="L8" s="112"/>
      <c r="M8" s="112"/>
      <c r="N8" s="112"/>
      <c r="O8" s="112"/>
      <c r="P8" s="1"/>
    </row>
    <row r="9" spans="1:16" ht="30.75" customHeight="1">
      <c r="A9" s="1"/>
      <c r="B9" s="360"/>
      <c r="C9" s="249" t="s">
        <v>34</v>
      </c>
      <c r="D9" s="249" t="s">
        <v>34</v>
      </c>
      <c r="E9" s="249" t="s">
        <v>34</v>
      </c>
      <c r="F9" s="249" t="s">
        <v>110</v>
      </c>
      <c r="G9" s="249" t="s">
        <v>110</v>
      </c>
      <c r="H9" s="249" t="s">
        <v>37</v>
      </c>
      <c r="I9" s="341"/>
    </row>
    <row r="10" spans="1:16" ht="30.75" customHeight="1">
      <c r="A10" s="282"/>
      <c r="B10" s="150" t="s">
        <v>167</v>
      </c>
      <c r="C10" s="281">
        <v>0.1</v>
      </c>
      <c r="D10" s="177">
        <v>0.14000000000000001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</row>
    <row r="11" spans="1:16" ht="30.75" customHeight="1">
      <c r="A11" s="282"/>
      <c r="B11" s="150" t="s">
        <v>168</v>
      </c>
      <c r="C11" s="281">
        <v>0.04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K11" s="101"/>
    </row>
    <row r="12" spans="1:16" ht="30.75" customHeight="1">
      <c r="A12" s="282"/>
      <c r="B12" s="150" t="s">
        <v>190</v>
      </c>
      <c r="C12" s="281">
        <v>0.1</v>
      </c>
      <c r="D12" s="177">
        <v>0.14000000000000001</v>
      </c>
      <c r="E12" s="177">
        <v>0</v>
      </c>
      <c r="F12" s="177">
        <v>0</v>
      </c>
      <c r="G12" s="177">
        <v>0</v>
      </c>
      <c r="H12" s="177">
        <v>0</v>
      </c>
      <c r="I12" s="177">
        <v>0</v>
      </c>
    </row>
    <row r="13" spans="1:16" ht="30.75" customHeight="1">
      <c r="A13" s="282"/>
      <c r="B13" s="150" t="s">
        <v>132</v>
      </c>
      <c r="C13" s="281">
        <v>0</v>
      </c>
      <c r="D13" s="177">
        <v>0</v>
      </c>
      <c r="E13" s="177">
        <v>0</v>
      </c>
      <c r="F13" s="177">
        <v>0</v>
      </c>
      <c r="G13" s="177">
        <v>0</v>
      </c>
      <c r="H13" s="177">
        <v>0</v>
      </c>
      <c r="I13" s="177">
        <v>0</v>
      </c>
    </row>
    <row r="14" spans="1:16" ht="30.75" customHeight="1">
      <c r="A14" s="282"/>
      <c r="B14" s="150" t="s">
        <v>219</v>
      </c>
      <c r="C14" s="281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</row>
    <row r="15" spans="1:16" ht="30.75" customHeight="1">
      <c r="A15" s="282"/>
      <c r="B15" s="150" t="s">
        <v>130</v>
      </c>
      <c r="C15" s="281">
        <v>0</v>
      </c>
      <c r="D15" s="177">
        <v>0</v>
      </c>
      <c r="E15" s="177">
        <v>0</v>
      </c>
      <c r="F15" s="177">
        <v>0</v>
      </c>
      <c r="G15" s="177">
        <v>0</v>
      </c>
      <c r="H15" s="177">
        <v>0</v>
      </c>
      <c r="I15" s="177">
        <v>0</v>
      </c>
    </row>
    <row r="16" spans="1:16" ht="30.75" customHeight="1">
      <c r="A16" s="282"/>
      <c r="B16" s="150" t="s">
        <v>148</v>
      </c>
      <c r="C16" s="281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v>0</v>
      </c>
      <c r="I16" s="177">
        <v>0</v>
      </c>
    </row>
    <row r="17" spans="1:9" ht="30.75" customHeight="1">
      <c r="A17" s="282"/>
      <c r="B17" s="150" t="s">
        <v>4</v>
      </c>
      <c r="C17" s="281">
        <v>0</v>
      </c>
      <c r="D17" s="177">
        <v>0</v>
      </c>
      <c r="E17" s="199">
        <v>0.3</v>
      </c>
      <c r="F17" s="177">
        <v>0</v>
      </c>
      <c r="G17" s="177">
        <v>0</v>
      </c>
      <c r="H17" s="177">
        <v>0</v>
      </c>
      <c r="I17" s="177">
        <v>0</v>
      </c>
    </row>
    <row r="18" spans="1:9" ht="30.75" customHeight="1">
      <c r="A18" s="282"/>
      <c r="B18" s="150" t="s">
        <v>154</v>
      </c>
      <c r="C18" s="281"/>
      <c r="D18" s="177"/>
      <c r="E18" s="199"/>
      <c r="F18" s="177"/>
      <c r="G18" s="177"/>
      <c r="H18" s="177"/>
      <c r="I18" s="177"/>
    </row>
    <row r="19" spans="1:9" ht="30.75" customHeight="1">
      <c r="A19" s="282"/>
      <c r="B19" s="120" t="s">
        <v>483</v>
      </c>
      <c r="C19" s="281">
        <v>0</v>
      </c>
      <c r="D19" s="177">
        <v>0</v>
      </c>
      <c r="E19" s="199">
        <v>0.39</v>
      </c>
      <c r="F19" s="177">
        <v>0</v>
      </c>
      <c r="G19" s="177">
        <v>0</v>
      </c>
      <c r="H19" s="177">
        <v>0</v>
      </c>
      <c r="I19" s="177">
        <v>0</v>
      </c>
    </row>
    <row r="20" spans="1:9" ht="30.75" customHeight="1">
      <c r="A20" s="282"/>
      <c r="B20" s="120" t="s">
        <v>484</v>
      </c>
      <c r="C20" s="281">
        <v>0</v>
      </c>
      <c r="D20" s="177">
        <v>0</v>
      </c>
      <c r="E20" s="199">
        <v>0.53</v>
      </c>
      <c r="F20" s="177">
        <v>0</v>
      </c>
      <c r="G20" s="177">
        <v>0</v>
      </c>
      <c r="H20" s="177">
        <v>0</v>
      </c>
      <c r="I20" s="177">
        <v>0</v>
      </c>
    </row>
    <row r="21" spans="1:9" ht="30.75" customHeight="1">
      <c r="A21" s="282"/>
      <c r="B21" s="120" t="s">
        <v>485</v>
      </c>
      <c r="C21" s="281">
        <v>0</v>
      </c>
      <c r="D21" s="177">
        <v>0</v>
      </c>
      <c r="E21" s="177">
        <v>0</v>
      </c>
      <c r="F21" s="177">
        <v>0</v>
      </c>
      <c r="G21" s="177">
        <v>0</v>
      </c>
      <c r="H21" s="177">
        <v>0</v>
      </c>
      <c r="I21" s="177">
        <v>0</v>
      </c>
    </row>
    <row r="22" spans="1:9" ht="30.75" customHeight="1">
      <c r="A22" s="282"/>
      <c r="B22" s="150" t="s">
        <v>5</v>
      </c>
      <c r="C22" s="281">
        <v>0</v>
      </c>
      <c r="D22" s="177">
        <v>0</v>
      </c>
      <c r="E22" s="177">
        <v>0</v>
      </c>
      <c r="F22" s="177">
        <v>0</v>
      </c>
      <c r="G22" s="177">
        <v>0</v>
      </c>
      <c r="H22" s="199">
        <v>2.933434641409034</v>
      </c>
      <c r="I22" s="177">
        <v>0</v>
      </c>
    </row>
    <row r="23" spans="1:9" ht="30.75" customHeight="1">
      <c r="A23" s="282"/>
      <c r="B23" s="150" t="s">
        <v>6</v>
      </c>
      <c r="C23" s="281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</row>
    <row r="24" spans="1:9" ht="30.75" customHeight="1">
      <c r="A24" s="283"/>
      <c r="B24" s="150" t="s">
        <v>129</v>
      </c>
      <c r="C24" s="281">
        <v>0</v>
      </c>
      <c r="D24" s="177">
        <v>0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</row>
    <row r="25" spans="1:9" ht="30.75" customHeight="1">
      <c r="A25" s="282"/>
      <c r="B25" s="150" t="s">
        <v>155</v>
      </c>
      <c r="C25" s="281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</row>
    <row r="26" spans="1:9" ht="30.75" customHeight="1">
      <c r="A26" s="282"/>
      <c r="B26" s="150" t="s">
        <v>304</v>
      </c>
      <c r="C26" s="281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</row>
    <row r="27" spans="1:9" ht="30.75" customHeight="1">
      <c r="A27" s="282"/>
      <c r="B27" s="150" t="s">
        <v>46</v>
      </c>
      <c r="C27" s="281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  <c r="I27" s="177">
        <v>0</v>
      </c>
    </row>
    <row r="28" spans="1:9" ht="30.75" customHeight="1">
      <c r="A28" s="1"/>
      <c r="B28" s="223"/>
      <c r="C28" s="223"/>
      <c r="D28" s="36"/>
      <c r="E28" s="36"/>
      <c r="F28" s="36"/>
      <c r="G28" s="36"/>
      <c r="H28" s="36"/>
      <c r="I28" s="36"/>
    </row>
    <row r="29" spans="1:9" ht="25" customHeight="1">
      <c r="B29" s="327" t="s">
        <v>362</v>
      </c>
      <c r="C29" s="327"/>
      <c r="D29" s="327"/>
      <c r="E29" s="327"/>
      <c r="F29" s="327"/>
      <c r="G29" s="327"/>
      <c r="H29" s="327"/>
      <c r="I29" s="327"/>
    </row>
    <row r="30" spans="1:9" ht="25" customHeight="1">
      <c r="B30" s="335" t="s">
        <v>161</v>
      </c>
      <c r="C30" s="335"/>
      <c r="D30" s="335"/>
      <c r="E30" s="335"/>
      <c r="F30" s="335"/>
      <c r="G30" s="335"/>
      <c r="H30" s="335"/>
      <c r="I30" s="335"/>
    </row>
    <row r="31" spans="1:9" ht="25" customHeight="1">
      <c r="B31" s="335" t="s">
        <v>162</v>
      </c>
      <c r="C31" s="335"/>
      <c r="D31" s="335"/>
      <c r="E31" s="335"/>
      <c r="F31" s="335"/>
      <c r="G31" s="335"/>
      <c r="H31" s="335"/>
      <c r="I31" s="335"/>
    </row>
    <row r="32" spans="1:9" ht="24.75" customHeight="1"/>
    <row r="33" spans="2:10" ht="30.75" customHeight="1">
      <c r="B33" s="256" t="s">
        <v>574</v>
      </c>
      <c r="C33" s="196"/>
      <c r="I33" s="257" t="s">
        <v>577</v>
      </c>
    </row>
    <row r="35" spans="2:10" ht="50" customHeight="1">
      <c r="B35" s="321" t="s">
        <v>347</v>
      </c>
      <c r="C35" s="321"/>
      <c r="D35" s="321"/>
      <c r="E35" s="321"/>
      <c r="F35" s="321"/>
      <c r="G35" s="321"/>
      <c r="H35" s="321"/>
      <c r="I35" s="321"/>
    </row>
    <row r="36" spans="2:10" ht="30" customHeight="1">
      <c r="J36" s="88"/>
    </row>
  </sheetData>
  <mergeCells count="7">
    <mergeCell ref="B35:I35"/>
    <mergeCell ref="H2:I2"/>
    <mergeCell ref="B8:B9"/>
    <mergeCell ref="I8:I9"/>
    <mergeCell ref="B29:I29"/>
    <mergeCell ref="B30:I30"/>
    <mergeCell ref="B31:I31"/>
  </mergeCells>
  <phoneticPr fontId="41" type="noConversion"/>
  <hyperlinks>
    <hyperlink ref="B35" location="'lista de datos'!A1" display="Volver al índice"/>
    <hyperlink ref="I33" location="'contaminación '!A1" display="Siguiente   "/>
    <hyperlink ref="B33" location="'tarifas tp publico '!A1" display="  Atrás "/>
  </hyperlinks>
  <pageMargins left="0.19" right="0.4" top="1.37" bottom="0.98" header="0.49" footer="0.49"/>
  <pageSetup scale="4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Q45"/>
  <sheetViews>
    <sheetView topLeftCell="B1" zoomScaleSheetLayoutView="20" workbookViewId="0">
      <pane xSplit="2" topLeftCell="D1" activePane="topRight" state="frozen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33"/>
    <col min="2" max="2" width="12.83203125" style="33" customWidth="1"/>
    <col min="3" max="3" width="54.83203125" style="33" customWidth="1"/>
    <col min="4" max="32" width="25" style="33" customWidth="1"/>
    <col min="33" max="33" width="15.6640625" style="33" customWidth="1"/>
    <col min="34" max="16384" width="9.1640625" style="33"/>
  </cols>
  <sheetData>
    <row r="1" spans="2:43" s="2" customFormat="1" ht="30.75" customHeight="1"/>
    <row r="2" spans="2:43" s="2" customFormat="1" ht="62" customHeight="1">
      <c r="B2" s="1"/>
      <c r="C2" s="1"/>
      <c r="D2" s="1"/>
      <c r="E2" s="1"/>
      <c r="F2" s="1"/>
      <c r="AF2" s="350" t="s">
        <v>582</v>
      </c>
      <c r="AG2" s="350"/>
    </row>
    <row r="3" spans="2:43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2:43" ht="50" customHeight="1">
      <c r="C5" s="187" t="s">
        <v>499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</row>
    <row r="6" spans="2:43" ht="30.75" customHeight="1">
      <c r="C6" s="36"/>
      <c r="D6" s="9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2:43" ht="30.75" customHeight="1">
      <c r="C7" s="36"/>
      <c r="D7" s="361" t="s">
        <v>183</v>
      </c>
      <c r="E7" s="336"/>
      <c r="F7" s="336"/>
      <c r="G7" s="336"/>
      <c r="H7" s="336"/>
      <c r="I7" s="3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12" t="s">
        <v>296</v>
      </c>
      <c r="AG7" s="312"/>
    </row>
    <row r="8" spans="2:43" ht="30.75" customHeight="1">
      <c r="C8" s="362" t="s">
        <v>62</v>
      </c>
      <c r="D8" s="341" t="s">
        <v>33</v>
      </c>
      <c r="E8" s="341"/>
      <c r="F8" s="341"/>
      <c r="G8" s="341"/>
      <c r="H8" s="341"/>
      <c r="I8" s="341"/>
      <c r="J8" s="341" t="s">
        <v>124</v>
      </c>
      <c r="K8" s="341"/>
      <c r="L8" s="341"/>
      <c r="M8" s="341"/>
      <c r="N8" s="341"/>
      <c r="O8" s="341"/>
      <c r="P8" s="341" t="s">
        <v>35</v>
      </c>
      <c r="Q8" s="341"/>
      <c r="R8" s="341"/>
      <c r="S8" s="341"/>
      <c r="T8" s="341"/>
      <c r="U8" s="341"/>
      <c r="V8" s="341" t="s">
        <v>283</v>
      </c>
      <c r="W8" s="341"/>
      <c r="X8" s="341"/>
      <c r="Y8" s="341"/>
      <c r="Z8" s="341"/>
      <c r="AA8" s="341"/>
      <c r="AB8" s="341" t="s">
        <v>284</v>
      </c>
      <c r="AC8" s="341"/>
      <c r="AD8" s="341"/>
      <c r="AE8" s="341"/>
      <c r="AF8" s="341"/>
      <c r="AG8" s="341"/>
    </row>
    <row r="9" spans="2:43" ht="30.75" customHeight="1">
      <c r="C9" s="362"/>
      <c r="D9" s="249" t="s">
        <v>71</v>
      </c>
      <c r="E9" s="249" t="s">
        <v>72</v>
      </c>
      <c r="F9" s="249" t="s">
        <v>76</v>
      </c>
      <c r="G9" s="249" t="s">
        <v>73</v>
      </c>
      <c r="H9" s="249" t="s">
        <v>74</v>
      </c>
      <c r="I9" s="249" t="s">
        <v>75</v>
      </c>
      <c r="J9" s="249" t="s">
        <v>71</v>
      </c>
      <c r="K9" s="249" t="s">
        <v>72</v>
      </c>
      <c r="L9" s="249" t="s">
        <v>76</v>
      </c>
      <c r="M9" s="249" t="s">
        <v>73</v>
      </c>
      <c r="N9" s="249" t="s">
        <v>74</v>
      </c>
      <c r="O9" s="249" t="s">
        <v>75</v>
      </c>
      <c r="P9" s="249" t="s">
        <v>71</v>
      </c>
      <c r="Q9" s="249" t="s">
        <v>72</v>
      </c>
      <c r="R9" s="249" t="s">
        <v>76</v>
      </c>
      <c r="S9" s="249" t="s">
        <v>73</v>
      </c>
      <c r="T9" s="249" t="s">
        <v>74</v>
      </c>
      <c r="U9" s="249" t="s">
        <v>75</v>
      </c>
      <c r="V9" s="249" t="s">
        <v>71</v>
      </c>
      <c r="W9" s="249" t="s">
        <v>72</v>
      </c>
      <c r="X9" s="249" t="s">
        <v>76</v>
      </c>
      <c r="Y9" s="249" t="s">
        <v>73</v>
      </c>
      <c r="Z9" s="249" t="s">
        <v>74</v>
      </c>
      <c r="AA9" s="249" t="s">
        <v>75</v>
      </c>
      <c r="AB9" s="249" t="s">
        <v>71</v>
      </c>
      <c r="AC9" s="249" t="s">
        <v>72</v>
      </c>
      <c r="AD9" s="249" t="s">
        <v>76</v>
      </c>
      <c r="AE9" s="249" t="s">
        <v>73</v>
      </c>
      <c r="AF9" s="249" t="s">
        <v>74</v>
      </c>
      <c r="AG9" s="249" t="s">
        <v>75</v>
      </c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2:43" ht="30.75" customHeight="1">
      <c r="C10" s="150" t="s">
        <v>70</v>
      </c>
      <c r="D10" s="35">
        <v>11.09</v>
      </c>
      <c r="E10" s="35">
        <v>3.14</v>
      </c>
      <c r="F10" s="35">
        <v>0.74</v>
      </c>
      <c r="G10" s="35">
        <v>7.0000000000000007E-2</v>
      </c>
      <c r="H10" s="35">
        <v>0.08</v>
      </c>
      <c r="I10" s="35">
        <v>196</v>
      </c>
      <c r="J10" s="35">
        <v>19.95</v>
      </c>
      <c r="K10" s="35">
        <v>3.65</v>
      </c>
      <c r="L10" s="35">
        <v>1.29</v>
      </c>
      <c r="M10" s="35">
        <v>0</v>
      </c>
      <c r="N10" s="35">
        <v>0</v>
      </c>
      <c r="O10" s="35">
        <v>160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252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</row>
    <row r="11" spans="2:43" ht="30.75" customHeight="1">
      <c r="C11" s="150" t="s">
        <v>38</v>
      </c>
      <c r="D11" s="35">
        <v>12.76</v>
      </c>
      <c r="E11" s="35">
        <v>3.11</v>
      </c>
      <c r="F11" s="35">
        <v>0.13</v>
      </c>
      <c r="G11" s="35">
        <v>0.02</v>
      </c>
      <c r="H11" s="35">
        <v>0.05</v>
      </c>
      <c r="I11" s="35">
        <v>81.7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252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</row>
    <row r="12" spans="2:43" ht="30.75" customHeight="1">
      <c r="C12" s="150" t="s">
        <v>305</v>
      </c>
      <c r="D12" s="35">
        <v>11.09</v>
      </c>
      <c r="E12" s="35">
        <v>3.14</v>
      </c>
      <c r="F12" s="35">
        <v>0.74</v>
      </c>
      <c r="G12" s="35">
        <v>7.0000000000000007E-2</v>
      </c>
      <c r="H12" s="35">
        <v>0.08</v>
      </c>
      <c r="I12" s="35">
        <v>196</v>
      </c>
      <c r="J12" s="35">
        <v>19.95</v>
      </c>
      <c r="K12" s="35">
        <v>3.65</v>
      </c>
      <c r="L12" s="35">
        <v>1.29</v>
      </c>
      <c r="M12" s="35">
        <v>0</v>
      </c>
      <c r="N12" s="35">
        <v>0</v>
      </c>
      <c r="O12" s="35">
        <v>160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252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</row>
    <row r="13" spans="2:43" ht="30.75" customHeight="1">
      <c r="C13" s="150" t="s">
        <v>500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252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</row>
    <row r="14" spans="2:43" ht="30.75" customHeight="1">
      <c r="C14" s="150" t="s">
        <v>177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252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</row>
    <row r="15" spans="2:43" ht="30.75" customHeight="1">
      <c r="C15" s="150" t="s">
        <v>66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252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</row>
    <row r="16" spans="2:43" ht="30.75" customHeight="1">
      <c r="C16" s="150" t="s">
        <v>216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>
        <v>3.1</v>
      </c>
      <c r="Q16" s="35">
        <v>0</v>
      </c>
      <c r="R16" s="35">
        <v>2.7</v>
      </c>
      <c r="S16" s="35">
        <v>1.82</v>
      </c>
      <c r="T16" s="35">
        <v>0.2175</v>
      </c>
      <c r="U16" s="35">
        <v>580</v>
      </c>
      <c r="V16" s="38"/>
      <c r="W16" s="38"/>
      <c r="X16" s="38"/>
      <c r="Y16" s="38"/>
      <c r="Z16" s="35"/>
      <c r="AA16" s="35"/>
      <c r="AB16" s="35"/>
      <c r="AC16" s="35"/>
      <c r="AD16" s="35"/>
      <c r="AE16" s="35"/>
      <c r="AF16" s="35"/>
      <c r="AG16" s="252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</row>
    <row r="17" spans="2:43" ht="30.75" customHeight="1">
      <c r="C17" s="150" t="s">
        <v>178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>
        <v>14.2</v>
      </c>
      <c r="Q17" s="35">
        <v>2.21</v>
      </c>
      <c r="R17" s="35">
        <v>10.28</v>
      </c>
      <c r="S17" s="35">
        <v>0.14000000000000001</v>
      </c>
      <c r="T17" s="35">
        <v>0.52</v>
      </c>
      <c r="U17" s="35">
        <v>1197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252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</row>
    <row r="18" spans="2:43" ht="30.75" customHeight="1">
      <c r="C18" s="150" t="s">
        <v>179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>
        <v>14.2</v>
      </c>
      <c r="Q18" s="35">
        <v>2.21</v>
      </c>
      <c r="R18" s="35">
        <v>10.28</v>
      </c>
      <c r="S18" s="35">
        <v>0.14000000000000001</v>
      </c>
      <c r="T18" s="35">
        <v>0.52</v>
      </c>
      <c r="U18" s="35">
        <v>1197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252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</row>
    <row r="19" spans="2:43" ht="30.75" customHeight="1">
      <c r="C19" s="150" t="s">
        <v>180</v>
      </c>
      <c r="D19" s="38"/>
      <c r="E19" s="38"/>
      <c r="F19" s="35"/>
      <c r="G19" s="38"/>
      <c r="H19" s="38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252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</row>
    <row r="20" spans="2:43" ht="30.75" customHeight="1">
      <c r="C20" s="150" t="s">
        <v>24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252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</row>
    <row r="21" spans="2:43" ht="30.75" customHeight="1">
      <c r="C21" s="150" t="s">
        <v>25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252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</row>
    <row r="22" spans="2:43" ht="30.75" customHeight="1">
      <c r="B22" s="1"/>
      <c r="C22" s="46" t="s">
        <v>149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252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</row>
    <row r="23" spans="2:43" ht="30.75" customHeight="1">
      <c r="B23" s="284"/>
      <c r="C23" s="46" t="s">
        <v>181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252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2:43" ht="30.75" customHeight="1">
      <c r="B24" s="284"/>
      <c r="C24" s="46" t="s">
        <v>182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252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2:43" ht="30.75" customHeight="1">
      <c r="C25" s="36"/>
      <c r="D25" s="36"/>
      <c r="E25" s="36"/>
      <c r="F25" s="36"/>
      <c r="G25" s="36"/>
      <c r="H25" s="36"/>
      <c r="I25" s="36"/>
      <c r="J25" s="202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</row>
    <row r="26" spans="2:43" ht="51" customHeight="1">
      <c r="C26" s="187" t="s">
        <v>501</v>
      </c>
      <c r="D26" s="187"/>
      <c r="E26" s="187"/>
      <c r="F26" s="187"/>
      <c r="G26" s="187"/>
      <c r="H26" s="187"/>
      <c r="I26" s="165"/>
      <c r="J26" s="36"/>
      <c r="K26" s="36"/>
      <c r="L26" s="36"/>
      <c r="M26" s="36"/>
      <c r="N26" s="36"/>
      <c r="O26" s="36"/>
      <c r="P26" s="36"/>
      <c r="Q26" s="36"/>
      <c r="R26" s="22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</row>
    <row r="27" spans="2:43" ht="30" customHeight="1">
      <c r="C27" s="36"/>
      <c r="D27" s="36"/>
      <c r="E27" s="36"/>
      <c r="F27" s="36"/>
      <c r="G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</row>
    <row r="28" spans="2:43" ht="30.75" customHeight="1">
      <c r="C28" s="36"/>
      <c r="D28" s="36"/>
      <c r="E28" s="36"/>
      <c r="F28" s="36"/>
      <c r="G28" s="312" t="s">
        <v>296</v>
      </c>
      <c r="H28" s="312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2:43" ht="40" customHeight="1">
      <c r="C29" s="84" t="s">
        <v>107</v>
      </c>
      <c r="D29" s="37" t="s">
        <v>71</v>
      </c>
      <c r="E29" s="37" t="s">
        <v>76</v>
      </c>
      <c r="F29" s="37" t="s">
        <v>73</v>
      </c>
      <c r="G29" s="37" t="s">
        <v>502</v>
      </c>
      <c r="H29" s="37" t="s">
        <v>74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</row>
    <row r="30" spans="2:43" ht="30.75" customHeight="1">
      <c r="C30" s="253" t="s">
        <v>108</v>
      </c>
      <c r="D30" s="38"/>
      <c r="E30" s="38"/>
      <c r="F30" s="38"/>
      <c r="G30" s="38"/>
      <c r="H30" s="38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</row>
    <row r="31" spans="2:43" ht="30.75" customHeight="1">
      <c r="C31" s="62" t="s">
        <v>503</v>
      </c>
      <c r="D31" s="35"/>
      <c r="E31" s="35"/>
      <c r="F31" s="35"/>
      <c r="G31" s="35"/>
      <c r="H31" s="35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2:43" ht="30.75" customHeight="1">
      <c r="C32" s="62" t="s">
        <v>504</v>
      </c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3:33" ht="30.75" customHeight="1">
      <c r="C33" s="62" t="s">
        <v>119</v>
      </c>
      <c r="D33" s="35" t="s">
        <v>116</v>
      </c>
      <c r="E33" s="35" t="s">
        <v>505</v>
      </c>
      <c r="F33" s="35" t="s">
        <v>505</v>
      </c>
      <c r="G33" s="35" t="s">
        <v>505</v>
      </c>
      <c r="H33" s="35" t="s">
        <v>505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3:33" ht="30.75" customHeight="1">
      <c r="C34" s="225"/>
      <c r="D34" s="100"/>
      <c r="E34" s="100"/>
      <c r="F34" s="100"/>
      <c r="G34" s="104"/>
      <c r="H34" s="100"/>
      <c r="I34" s="36"/>
      <c r="J34" s="36"/>
      <c r="K34" s="96"/>
      <c r="L34" s="96"/>
      <c r="M34" s="9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3:33" ht="40" customHeight="1">
      <c r="C35" s="84" t="s">
        <v>246</v>
      </c>
      <c r="D35" s="315" t="s">
        <v>247</v>
      </c>
      <c r="E35" s="315"/>
      <c r="F35" s="315"/>
      <c r="G35" s="100"/>
      <c r="H35" s="100"/>
      <c r="I35" s="96"/>
      <c r="J35" s="96"/>
      <c r="K35" s="96"/>
      <c r="L35" s="96"/>
      <c r="M35" s="9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3:33" ht="30" customHeight="1">
      <c r="C36" s="62" t="s">
        <v>71</v>
      </c>
      <c r="D36" s="363" t="s">
        <v>248</v>
      </c>
      <c r="E36" s="363"/>
      <c r="F36" s="363"/>
      <c r="G36" s="112"/>
      <c r="H36" s="112"/>
      <c r="I36" s="96"/>
      <c r="J36" s="96"/>
      <c r="K36" s="96"/>
      <c r="L36" s="96"/>
      <c r="M36" s="9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3:33" ht="30.75" customHeight="1">
      <c r="C37" s="62" t="s">
        <v>76</v>
      </c>
      <c r="D37" s="363" t="s">
        <v>249</v>
      </c>
      <c r="E37" s="363"/>
      <c r="F37" s="363"/>
      <c r="G37" s="112"/>
      <c r="H37" s="112"/>
      <c r="I37" s="96"/>
      <c r="J37" s="96"/>
      <c r="K37" s="96"/>
      <c r="L37" s="96"/>
      <c r="M37" s="9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  <row r="38" spans="3:33" ht="30.75" customHeight="1">
      <c r="C38" s="62" t="s">
        <v>73</v>
      </c>
      <c r="D38" s="363" t="s">
        <v>250</v>
      </c>
      <c r="E38" s="363"/>
      <c r="F38" s="363"/>
      <c r="G38" s="100"/>
      <c r="H38" s="100"/>
      <c r="I38" s="96"/>
      <c r="J38" s="96"/>
      <c r="K38" s="96"/>
      <c r="L38" s="96"/>
      <c r="M38" s="9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</row>
    <row r="39" spans="3:33" ht="30.75" customHeight="1">
      <c r="C39" s="62" t="s">
        <v>244</v>
      </c>
      <c r="D39" s="363" t="s">
        <v>245</v>
      </c>
      <c r="E39" s="363"/>
      <c r="F39" s="363"/>
      <c r="G39" s="100"/>
      <c r="H39" s="100"/>
      <c r="I39" s="96"/>
      <c r="J39" s="96"/>
      <c r="K39" s="96"/>
      <c r="L39" s="96"/>
      <c r="M39" s="9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3:33" ht="30.75" customHeight="1">
      <c r="C40" s="62" t="s">
        <v>506</v>
      </c>
      <c r="D40" s="363" t="s">
        <v>251</v>
      </c>
      <c r="E40" s="363"/>
      <c r="F40" s="363"/>
      <c r="G40" s="100"/>
      <c r="H40" s="100"/>
      <c r="I40" s="96"/>
      <c r="J40" s="9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</row>
    <row r="41" spans="3:33" ht="30.75" customHeight="1"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3:33" ht="30.75" customHeight="1">
      <c r="C42" s="355" t="s">
        <v>578</v>
      </c>
      <c r="D42" s="355"/>
      <c r="H42" s="278" t="s">
        <v>576</v>
      </c>
      <c r="I42" s="142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4" spans="3:33" ht="50" customHeight="1">
      <c r="C44" s="321" t="s">
        <v>347</v>
      </c>
      <c r="D44" s="321"/>
      <c r="E44" s="321"/>
      <c r="F44" s="321"/>
      <c r="G44" s="321"/>
      <c r="H44" s="321"/>
      <c r="I44" s="88"/>
    </row>
    <row r="45" spans="3:33" ht="30" customHeight="1"/>
  </sheetData>
  <mergeCells count="18">
    <mergeCell ref="G28:H28"/>
    <mergeCell ref="D35:F35"/>
    <mergeCell ref="D36:F36"/>
    <mergeCell ref="D37:F37"/>
    <mergeCell ref="D38:F38"/>
    <mergeCell ref="D39:F39"/>
    <mergeCell ref="D40:F40"/>
    <mergeCell ref="C42:D42"/>
    <mergeCell ref="C44:H44"/>
    <mergeCell ref="AF2:AG2"/>
    <mergeCell ref="D7:I7"/>
    <mergeCell ref="AF7:AG7"/>
    <mergeCell ref="C8:C9"/>
    <mergeCell ref="D8:I8"/>
    <mergeCell ref="J8:O8"/>
    <mergeCell ref="P8:U8"/>
    <mergeCell ref="V8:AA8"/>
    <mergeCell ref="AB8:AG8"/>
  </mergeCells>
  <phoneticPr fontId="41" type="noConversion"/>
  <hyperlinks>
    <hyperlink ref="C44" location="'lista de datos'!A1" display="Volver al índice"/>
    <hyperlink ref="H42" location="'accidentes '!A1" display="Siguiente   "/>
    <hyperlink ref="C42" location="energía!A1" display=" Atrás "/>
    <hyperlink ref="D42" location="energía!A1" display="energía!A1"/>
    <hyperlink ref="C42:D42" location="'energía '!A1" display="   Atrás "/>
  </hyperlinks>
  <pageMargins left="0.19" right="0.4" top="1.37" bottom="0.98" header="0.49" footer="0.49"/>
  <pageSetup scale="36" fitToWidth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5"/>
  <sheetViews>
    <sheetView workbookViewId="0"/>
  </sheetViews>
  <sheetFormatPr baseColWidth="10" defaultColWidth="8.83203125" defaultRowHeight="30.75" customHeight="1" x14ac:dyDescent="0"/>
  <cols>
    <col min="1" max="1" width="12.83203125" style="33" customWidth="1"/>
    <col min="2" max="2" width="40.83203125" style="33" customWidth="1"/>
    <col min="3" max="4" width="16.83203125" style="33" customWidth="1"/>
    <col min="5" max="5" width="17.83203125" style="33" customWidth="1"/>
    <col min="6" max="6" width="18.83203125" style="33" customWidth="1"/>
    <col min="7" max="7" width="12.83203125" style="33" customWidth="1"/>
    <col min="8" max="8" width="18.6640625" style="33" customWidth="1"/>
    <col min="9" max="16384" width="8.83203125" style="33"/>
  </cols>
  <sheetData>
    <row r="1" spans="2:13" s="2" customFormat="1" ht="30.75" customHeight="1"/>
    <row r="2" spans="2:13" s="2" customFormat="1" ht="62" customHeight="1">
      <c r="B2" s="1"/>
      <c r="C2" s="1"/>
      <c r="E2" s="350" t="s">
        <v>582</v>
      </c>
      <c r="F2" s="350"/>
    </row>
    <row r="3" spans="2:13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2:13" ht="51" customHeight="1">
      <c r="B5" s="320" t="s">
        <v>507</v>
      </c>
      <c r="C5" s="320"/>
      <c r="D5" s="320"/>
      <c r="E5" s="320"/>
      <c r="F5" s="320"/>
      <c r="G5" s="36"/>
    </row>
    <row r="6" spans="2:13" ht="30.75" customHeight="1">
      <c r="B6" s="36"/>
      <c r="D6" s="36"/>
      <c r="E6" s="36"/>
      <c r="F6" s="36"/>
      <c r="G6" s="96"/>
    </row>
    <row r="7" spans="2:13" ht="30.75" customHeight="1">
      <c r="B7" s="36"/>
      <c r="C7" s="67" t="s">
        <v>297</v>
      </c>
      <c r="D7" s="36"/>
      <c r="E7" s="36"/>
      <c r="F7" s="36"/>
      <c r="G7" s="96"/>
    </row>
    <row r="8" spans="2:13" ht="30.75" customHeight="1">
      <c r="B8" s="315" t="s">
        <v>508</v>
      </c>
      <c r="C8" s="247" t="s">
        <v>77</v>
      </c>
    </row>
    <row r="9" spans="2:13" ht="30.75" customHeight="1">
      <c r="B9" s="315"/>
      <c r="C9" s="247" t="s">
        <v>172</v>
      </c>
    </row>
    <row r="10" spans="2:13" ht="30.75" customHeight="1">
      <c r="B10" s="41" t="s">
        <v>287</v>
      </c>
      <c r="C10" s="102"/>
    </row>
    <row r="11" spans="2:13" ht="30.75" customHeight="1">
      <c r="B11" s="41" t="s">
        <v>288</v>
      </c>
      <c r="C11" s="102"/>
    </row>
    <row r="12" spans="2:13" ht="30.75" customHeight="1">
      <c r="B12" s="194" t="s">
        <v>56</v>
      </c>
      <c r="C12" s="158">
        <f>SUM(C10:C11)</f>
        <v>0</v>
      </c>
    </row>
    <row r="13" spans="2:13" ht="30.75" customHeight="1">
      <c r="B13" s="36"/>
    </row>
    <row r="14" spans="2:13" ht="51" customHeight="1">
      <c r="B14" s="320" t="s">
        <v>510</v>
      </c>
      <c r="C14" s="320"/>
      <c r="D14" s="320"/>
      <c r="E14" s="320"/>
      <c r="F14" s="320"/>
    </row>
    <row r="15" spans="2:13" ht="30.75" customHeight="1">
      <c r="B15" s="104"/>
      <c r="C15" s="36"/>
      <c r="D15" s="1"/>
      <c r="E15" s="1"/>
      <c r="F15" s="67" t="s">
        <v>338</v>
      </c>
      <c r="G15" s="1"/>
    </row>
    <row r="16" spans="2:13" ht="30.75" customHeight="1">
      <c r="B16" s="104"/>
      <c r="C16" s="36"/>
      <c r="D16" s="1"/>
      <c r="E16" s="1"/>
      <c r="F16" s="67" t="s">
        <v>297</v>
      </c>
      <c r="G16" s="1"/>
    </row>
    <row r="17" spans="2:8" ht="40" customHeight="1">
      <c r="B17" s="315" t="s">
        <v>174</v>
      </c>
      <c r="C17" s="315"/>
      <c r="D17" s="315"/>
      <c r="E17" s="315"/>
      <c r="F17" s="226" t="s">
        <v>173</v>
      </c>
      <c r="G17" s="1"/>
    </row>
    <row r="18" spans="2:8" ht="30.75" customHeight="1">
      <c r="B18" s="62" t="s">
        <v>511</v>
      </c>
      <c r="C18" s="35" t="s">
        <v>175</v>
      </c>
      <c r="D18" s="35" t="s">
        <v>512</v>
      </c>
      <c r="E18" s="102" t="s">
        <v>31</v>
      </c>
      <c r="F18" s="102" t="s">
        <v>513</v>
      </c>
      <c r="G18" s="1"/>
    </row>
    <row r="19" spans="2:8" ht="30.75" customHeight="1">
      <c r="B19" s="62" t="s">
        <v>289</v>
      </c>
      <c r="C19" s="102">
        <v>177</v>
      </c>
      <c r="D19" s="102"/>
      <c r="E19" s="102"/>
      <c r="F19" s="102"/>
      <c r="G19" s="1"/>
    </row>
    <row r="20" spans="2:8" ht="30.75" customHeight="1">
      <c r="B20" s="62" t="s">
        <v>171</v>
      </c>
      <c r="C20" s="102">
        <v>16831</v>
      </c>
      <c r="D20" s="102"/>
      <c r="E20" s="102">
        <f>SUM(C20:D20)</f>
        <v>16831</v>
      </c>
      <c r="F20" s="102"/>
      <c r="G20" s="1"/>
    </row>
    <row r="21" spans="2:8" ht="30.75" customHeight="1">
      <c r="B21" s="78" t="s">
        <v>31</v>
      </c>
      <c r="C21" s="158">
        <f>SUM(C19:C20)</f>
        <v>17008</v>
      </c>
      <c r="D21" s="158">
        <f>SUM(D19:D20)</f>
        <v>0</v>
      </c>
      <c r="E21" s="158"/>
      <c r="F21" s="158"/>
      <c r="G21" s="1"/>
    </row>
    <row r="22" spans="2:8" ht="30.75" customHeight="1">
      <c r="B22" s="79"/>
      <c r="C22" s="186"/>
      <c r="D22" s="186"/>
      <c r="E22" s="186"/>
      <c r="F22" s="186"/>
      <c r="G22" s="1"/>
    </row>
    <row r="23" spans="2:8" ht="25" customHeight="1">
      <c r="B23" s="309" t="s">
        <v>514</v>
      </c>
      <c r="C23" s="309"/>
      <c r="D23" s="309"/>
      <c r="E23" s="309"/>
      <c r="F23" s="309"/>
      <c r="G23" s="98"/>
      <c r="H23" s="227"/>
    </row>
    <row r="24" spans="2:8" ht="25" customHeight="1">
      <c r="B24" s="358" t="s">
        <v>515</v>
      </c>
      <c r="C24" s="358"/>
      <c r="D24" s="358"/>
      <c r="E24" s="358"/>
      <c r="F24" s="358"/>
      <c r="G24" s="227"/>
      <c r="H24" s="227"/>
    </row>
    <row r="25" spans="2:8" ht="30.75" customHeight="1">
      <c r="C25" s="36"/>
    </row>
    <row r="26" spans="2:8" ht="25" customHeight="1">
      <c r="B26" s="364" t="s">
        <v>509</v>
      </c>
      <c r="C26" s="364"/>
      <c r="D26" s="364"/>
      <c r="E26" s="364"/>
      <c r="F26" s="364"/>
    </row>
    <row r="27" spans="2:8" ht="30.75" customHeight="1">
      <c r="E27" s="36"/>
      <c r="F27" s="36"/>
      <c r="G27" s="36"/>
    </row>
    <row r="28" spans="2:8" ht="51" customHeight="1">
      <c r="B28" s="320" t="s">
        <v>516</v>
      </c>
      <c r="C28" s="320"/>
      <c r="D28" s="320"/>
      <c r="E28" s="320"/>
      <c r="F28" s="320"/>
      <c r="G28" s="36"/>
    </row>
    <row r="29" spans="2:8" ht="30.75" customHeight="1">
      <c r="B29" s="36"/>
      <c r="C29" s="36"/>
      <c r="D29" s="36"/>
      <c r="F29" s="36"/>
      <c r="G29" s="36"/>
    </row>
    <row r="30" spans="2:8" ht="30.75" customHeight="1">
      <c r="B30" s="36"/>
      <c r="C30" s="36"/>
      <c r="D30" s="36"/>
      <c r="E30" s="67" t="s">
        <v>297</v>
      </c>
      <c r="F30" s="36"/>
      <c r="G30" s="36"/>
    </row>
    <row r="31" spans="2:8" ht="30.75" customHeight="1">
      <c r="B31" s="315" t="s">
        <v>517</v>
      </c>
      <c r="C31" s="315" t="s">
        <v>286</v>
      </c>
      <c r="D31" s="315"/>
      <c r="E31" s="315"/>
      <c r="F31" s="36"/>
      <c r="G31" s="36"/>
    </row>
    <row r="32" spans="2:8" ht="30.75" customHeight="1">
      <c r="B32" s="315"/>
      <c r="C32" s="247" t="s">
        <v>78</v>
      </c>
      <c r="D32" s="247" t="s">
        <v>171</v>
      </c>
      <c r="E32" s="247" t="s">
        <v>31</v>
      </c>
      <c r="F32" s="36"/>
      <c r="G32" s="36"/>
    </row>
    <row r="33" spans="2:7" ht="30.75" customHeight="1">
      <c r="B33" s="71" t="s">
        <v>518</v>
      </c>
      <c r="C33" s="102">
        <v>48</v>
      </c>
      <c r="D33" s="102"/>
      <c r="E33" s="102">
        <f t="shared" ref="E33:E48" si="0">SUM(C33:D33)</f>
        <v>48</v>
      </c>
      <c r="F33" s="36"/>
      <c r="G33" s="101"/>
    </row>
    <row r="34" spans="2:7" ht="30.75" customHeight="1">
      <c r="B34" s="71" t="s">
        <v>519</v>
      </c>
      <c r="C34" s="102">
        <v>51</v>
      </c>
      <c r="D34" s="102"/>
      <c r="E34" s="102">
        <f t="shared" si="0"/>
        <v>51</v>
      </c>
      <c r="F34" s="36"/>
      <c r="G34" s="36"/>
    </row>
    <row r="35" spans="2:7" ht="30.75" customHeight="1">
      <c r="B35" s="71" t="s">
        <v>520</v>
      </c>
      <c r="C35" s="102"/>
      <c r="D35" s="102"/>
      <c r="E35" s="102">
        <f t="shared" si="0"/>
        <v>0</v>
      </c>
      <c r="F35" s="36"/>
    </row>
    <row r="36" spans="2:7" ht="30.75" customHeight="1">
      <c r="B36" s="71" t="s">
        <v>521</v>
      </c>
      <c r="C36" s="102"/>
      <c r="D36" s="102"/>
      <c r="E36" s="102">
        <f t="shared" si="0"/>
        <v>0</v>
      </c>
      <c r="F36" s="36"/>
      <c r="G36" s="36"/>
    </row>
    <row r="37" spans="2:7" ht="30.75" customHeight="1">
      <c r="B37" s="71" t="s">
        <v>176</v>
      </c>
      <c r="C37" s="102">
        <v>9</v>
      </c>
      <c r="D37" s="102"/>
      <c r="E37" s="102">
        <f t="shared" si="0"/>
        <v>9</v>
      </c>
      <c r="F37" s="36"/>
      <c r="G37" s="36"/>
    </row>
    <row r="38" spans="2:7" ht="30.75" customHeight="1">
      <c r="B38" s="71" t="s">
        <v>522</v>
      </c>
      <c r="C38" s="102"/>
      <c r="D38" s="102"/>
      <c r="E38" s="102">
        <f t="shared" si="0"/>
        <v>0</v>
      </c>
      <c r="F38" s="36"/>
      <c r="G38" s="36"/>
    </row>
    <row r="39" spans="2:7" ht="30.75" customHeight="1">
      <c r="B39" s="71" t="s">
        <v>523</v>
      </c>
      <c r="C39" s="102"/>
      <c r="D39" s="102"/>
      <c r="E39" s="102">
        <f t="shared" si="0"/>
        <v>0</v>
      </c>
      <c r="F39" s="36"/>
      <c r="G39" s="36"/>
    </row>
    <row r="40" spans="2:7" ht="30.75" customHeight="1">
      <c r="B40" s="71" t="s">
        <v>524</v>
      </c>
      <c r="C40" s="102"/>
      <c r="D40" s="102"/>
      <c r="E40" s="102">
        <f t="shared" si="0"/>
        <v>0</v>
      </c>
      <c r="F40" s="36"/>
      <c r="G40" s="36"/>
    </row>
    <row r="41" spans="2:7" ht="30.75" customHeight="1">
      <c r="B41" s="71" t="s">
        <v>525</v>
      </c>
      <c r="C41" s="102"/>
      <c r="D41" s="102"/>
      <c r="E41" s="102">
        <f t="shared" si="0"/>
        <v>0</v>
      </c>
      <c r="F41" s="36"/>
      <c r="G41" s="36"/>
    </row>
    <row r="42" spans="2:7" ht="30.75" customHeight="1">
      <c r="B42" s="71" t="s">
        <v>526</v>
      </c>
      <c r="C42" s="102"/>
      <c r="D42" s="102"/>
      <c r="E42" s="102">
        <f t="shared" si="0"/>
        <v>0</v>
      </c>
      <c r="F42" s="36"/>
      <c r="G42" s="36"/>
    </row>
    <row r="43" spans="2:7" ht="30.75" customHeight="1">
      <c r="B43" s="71" t="s">
        <v>527</v>
      </c>
      <c r="C43" s="102"/>
      <c r="D43" s="102"/>
      <c r="E43" s="102">
        <f t="shared" si="0"/>
        <v>0</v>
      </c>
      <c r="F43" s="36"/>
      <c r="G43" s="36"/>
    </row>
    <row r="44" spans="2:7" ht="30.75" customHeight="1">
      <c r="B44" s="71" t="s">
        <v>528</v>
      </c>
      <c r="C44" s="102"/>
      <c r="D44" s="102"/>
      <c r="E44" s="102">
        <f t="shared" si="0"/>
        <v>0</v>
      </c>
      <c r="F44" s="36"/>
      <c r="G44" s="36"/>
    </row>
    <row r="45" spans="2:7" ht="30.75" customHeight="1">
      <c r="B45" s="71" t="s">
        <v>529</v>
      </c>
      <c r="C45" s="102"/>
      <c r="D45" s="102"/>
      <c r="E45" s="102">
        <f t="shared" si="0"/>
        <v>0</v>
      </c>
      <c r="F45" s="36"/>
      <c r="G45" s="36"/>
    </row>
    <row r="46" spans="2:7" ht="30.75" customHeight="1">
      <c r="B46" s="71" t="s">
        <v>530</v>
      </c>
      <c r="C46" s="102"/>
      <c r="D46" s="102"/>
      <c r="E46" s="102">
        <f t="shared" si="0"/>
        <v>0</v>
      </c>
      <c r="F46" s="36"/>
      <c r="G46" s="36"/>
    </row>
    <row r="47" spans="2:7" ht="30.75" customHeight="1">
      <c r="B47" s="71" t="s">
        <v>531</v>
      </c>
      <c r="C47" s="102">
        <v>65</v>
      </c>
      <c r="D47" s="102"/>
      <c r="E47" s="102">
        <f t="shared" si="0"/>
        <v>65</v>
      </c>
      <c r="F47" s="36"/>
      <c r="G47" s="36"/>
    </row>
    <row r="48" spans="2:7" ht="30.75" customHeight="1">
      <c r="B48" s="71" t="s">
        <v>532</v>
      </c>
      <c r="C48" s="102">
        <v>4</v>
      </c>
      <c r="D48" s="102"/>
      <c r="E48" s="102">
        <f t="shared" si="0"/>
        <v>4</v>
      </c>
      <c r="F48" s="36"/>
      <c r="G48" s="36"/>
    </row>
    <row r="49" spans="2:7" ht="30.75" customHeight="1">
      <c r="B49" s="69" t="s">
        <v>31</v>
      </c>
      <c r="C49" s="158">
        <f>SUM(C33:C48)</f>
        <v>177</v>
      </c>
      <c r="D49" s="158">
        <f>SUM(D33:D48)</f>
        <v>0</v>
      </c>
      <c r="E49" s="158">
        <f>SUM(E33:E48)</f>
        <v>177</v>
      </c>
      <c r="F49" s="36"/>
      <c r="G49" s="36"/>
    </row>
    <row r="50" spans="2:7" ht="30.75" customHeight="1">
      <c r="B50" s="81"/>
      <c r="C50" s="186"/>
      <c r="D50" s="186"/>
      <c r="E50" s="82"/>
      <c r="F50" s="36"/>
      <c r="G50" s="36"/>
    </row>
    <row r="51" spans="2:7" ht="30.75" customHeight="1">
      <c r="B51" s="328" t="s">
        <v>533</v>
      </c>
      <c r="C51" s="328"/>
      <c r="D51" s="328"/>
      <c r="E51" s="328"/>
      <c r="F51" s="328"/>
      <c r="G51" s="36"/>
    </row>
    <row r="52" spans="2:7" ht="30.75" customHeight="1">
      <c r="B52" s="99"/>
      <c r="C52" s="100"/>
      <c r="D52" s="100"/>
      <c r="E52" s="36"/>
      <c r="F52" s="36"/>
      <c r="G52" s="36"/>
    </row>
    <row r="53" spans="2:7" ht="30.75" customHeight="1">
      <c r="B53" s="256" t="s">
        <v>574</v>
      </c>
      <c r="C53" s="142"/>
      <c r="F53" s="259" t="s">
        <v>579</v>
      </c>
    </row>
    <row r="55" spans="2:7" ht="50" customHeight="1">
      <c r="B55" s="321" t="s">
        <v>347</v>
      </c>
      <c r="C55" s="321"/>
      <c r="D55" s="321"/>
      <c r="E55" s="321"/>
      <c r="F55" s="321"/>
      <c r="G55" s="88"/>
    </row>
  </sheetData>
  <mergeCells count="13">
    <mergeCell ref="B51:F51"/>
    <mergeCell ref="B55:F55"/>
    <mergeCell ref="B23:F23"/>
    <mergeCell ref="B24:F24"/>
    <mergeCell ref="B26:F26"/>
    <mergeCell ref="B28:F28"/>
    <mergeCell ref="B31:B32"/>
    <mergeCell ref="C31:E31"/>
    <mergeCell ref="B5:F5"/>
    <mergeCell ref="B8:B9"/>
    <mergeCell ref="B14:F14"/>
    <mergeCell ref="B17:E17"/>
    <mergeCell ref="E2:F2"/>
  </mergeCells>
  <phoneticPr fontId="41" type="noConversion"/>
  <hyperlinks>
    <hyperlink ref="B55" location="'lista de datos'!A1" display="Volver al índice"/>
    <hyperlink ref="F53" location="'impuestos-costos '!A1" display="Siguiente  "/>
    <hyperlink ref="B53" location="'contaminación '!A1" display="  Atrás "/>
  </hyperlinks>
  <pageMargins left="0.19" right="0.4" top="1.7599999999999998" bottom="0.98" header="0.49" footer="0.49"/>
  <pageSetup scale="78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12" max="6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3" customWidth="1"/>
    <col min="2" max="2" width="35.83203125" style="33" customWidth="1"/>
    <col min="3" max="3" width="21.5" style="33" customWidth="1"/>
    <col min="4" max="4" width="28.83203125" style="33" customWidth="1"/>
    <col min="5" max="5" width="24.83203125" style="33" customWidth="1"/>
    <col min="6" max="7" width="21.5" style="33" customWidth="1"/>
    <col min="8" max="8" width="12.33203125" style="33" bestFit="1" customWidth="1"/>
    <col min="9" max="9" width="12.83203125" style="33" bestFit="1" customWidth="1"/>
    <col min="10" max="16384" width="8.83203125" style="33"/>
  </cols>
  <sheetData>
    <row r="1" spans="1:13" s="2" customFormat="1" ht="30.75" customHeight="1"/>
    <row r="2" spans="1:13" s="2" customFormat="1" ht="62" customHeight="1">
      <c r="B2" s="1"/>
      <c r="C2" s="1"/>
      <c r="D2" s="1"/>
      <c r="E2" s="228"/>
      <c r="F2" s="350" t="s">
        <v>582</v>
      </c>
      <c r="G2" s="350"/>
    </row>
    <row r="3" spans="1:13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1:13" ht="50" customHeight="1">
      <c r="B5" s="320" t="s">
        <v>534</v>
      </c>
      <c r="C5" s="320"/>
      <c r="D5" s="320"/>
      <c r="E5" s="320"/>
      <c r="F5" s="320"/>
      <c r="G5" s="320"/>
      <c r="H5" s="36"/>
    </row>
    <row r="6" spans="1:13" ht="30.75" customHeight="1">
      <c r="B6" s="202"/>
      <c r="C6" s="36"/>
      <c r="D6" s="202"/>
      <c r="E6" s="36"/>
      <c r="F6" s="36"/>
      <c r="G6" s="36"/>
      <c r="H6" s="36"/>
    </row>
    <row r="7" spans="1:13" ht="30.75" customHeight="1">
      <c r="B7" s="36"/>
      <c r="C7" s="36"/>
      <c r="D7" s="36"/>
      <c r="E7" s="36"/>
      <c r="F7" s="36"/>
      <c r="G7" s="67" t="s">
        <v>296</v>
      </c>
      <c r="H7" s="36"/>
    </row>
    <row r="8" spans="1:13" ht="30.75" customHeight="1">
      <c r="B8" s="354" t="s">
        <v>32</v>
      </c>
      <c r="C8" s="331" t="s">
        <v>217</v>
      </c>
      <c r="D8" s="315"/>
      <c r="E8" s="315"/>
      <c r="F8" s="315"/>
      <c r="G8" s="315"/>
      <c r="H8" s="229"/>
    </row>
    <row r="9" spans="1:13" ht="30.75" customHeight="1">
      <c r="A9" s="1"/>
      <c r="B9" s="354"/>
      <c r="C9" s="248" t="s">
        <v>118</v>
      </c>
      <c r="D9" s="247" t="s">
        <v>535</v>
      </c>
      <c r="E9" s="247" t="s">
        <v>536</v>
      </c>
      <c r="F9" s="247" t="s">
        <v>537</v>
      </c>
      <c r="G9" s="247" t="s">
        <v>426</v>
      </c>
      <c r="H9" s="183"/>
    </row>
    <row r="10" spans="1:13" ht="30.75" customHeight="1">
      <c r="A10" s="1"/>
      <c r="B10" s="117" t="s">
        <v>157</v>
      </c>
      <c r="C10" s="287"/>
      <c r="D10" s="133"/>
      <c r="E10" s="133"/>
      <c r="F10" s="133"/>
      <c r="G10" s="133"/>
      <c r="H10" s="36"/>
    </row>
    <row r="11" spans="1:13" ht="30.75" customHeight="1">
      <c r="A11" s="282"/>
      <c r="B11" s="150" t="s">
        <v>0</v>
      </c>
      <c r="C11" s="285">
        <v>793.2496000000001</v>
      </c>
      <c r="D11" s="102">
        <v>51.65</v>
      </c>
      <c r="E11" s="102">
        <v>54.12</v>
      </c>
      <c r="F11" s="102"/>
      <c r="G11" s="102"/>
      <c r="H11" s="36"/>
    </row>
    <row r="12" spans="1:13" ht="30.75" customHeight="1">
      <c r="A12" s="282"/>
      <c r="B12" s="150" t="s">
        <v>1</v>
      </c>
      <c r="C12" s="285">
        <v>91.223799999999997</v>
      </c>
      <c r="D12" s="102">
        <v>51.65</v>
      </c>
      <c r="E12" s="102">
        <v>97.92</v>
      </c>
      <c r="F12" s="102"/>
      <c r="G12" s="102"/>
      <c r="H12" s="36"/>
      <c r="I12" s="101"/>
    </row>
    <row r="13" spans="1:13" ht="30.75" customHeight="1">
      <c r="A13" s="282"/>
      <c r="B13" s="150" t="s">
        <v>218</v>
      </c>
      <c r="C13" s="285">
        <v>396.62480000000005</v>
      </c>
      <c r="D13" s="102">
        <v>51.65</v>
      </c>
      <c r="E13" s="102">
        <v>54.12</v>
      </c>
      <c r="F13" s="102"/>
      <c r="G13" s="102"/>
      <c r="H13" s="36"/>
    </row>
    <row r="14" spans="1:13" ht="30.75" customHeight="1">
      <c r="A14" s="282"/>
      <c r="B14" s="150" t="s">
        <v>2</v>
      </c>
      <c r="C14" s="285"/>
      <c r="D14" s="102"/>
      <c r="E14" s="102"/>
      <c r="F14" s="102"/>
      <c r="G14" s="102"/>
      <c r="H14" s="36"/>
    </row>
    <row r="15" spans="1:13" ht="30.75" customHeight="1">
      <c r="A15" s="286"/>
      <c r="B15" s="117" t="s">
        <v>158</v>
      </c>
      <c r="C15" s="288"/>
      <c r="D15" s="134"/>
      <c r="E15" s="134"/>
      <c r="F15" s="134"/>
      <c r="G15" s="134"/>
      <c r="H15" s="36"/>
    </row>
    <row r="16" spans="1:13" ht="30.75" customHeight="1">
      <c r="A16" s="282"/>
      <c r="B16" s="150" t="s">
        <v>131</v>
      </c>
      <c r="C16" s="285"/>
      <c r="D16" s="102"/>
      <c r="E16" s="102"/>
      <c r="F16" s="102"/>
      <c r="G16" s="102"/>
      <c r="H16" s="36"/>
    </row>
    <row r="17" spans="1:9" ht="30.75" customHeight="1">
      <c r="A17" s="282"/>
      <c r="B17" s="150" t="s">
        <v>132</v>
      </c>
      <c r="C17" s="285"/>
      <c r="D17" s="102"/>
      <c r="E17" s="102"/>
      <c r="F17" s="102"/>
      <c r="G17" s="102"/>
      <c r="H17" s="36"/>
    </row>
    <row r="18" spans="1:9" ht="30.75" customHeight="1">
      <c r="A18" s="282"/>
      <c r="B18" s="150" t="s">
        <v>219</v>
      </c>
      <c r="C18" s="285"/>
      <c r="D18" s="102"/>
      <c r="E18" s="102"/>
      <c r="F18" s="102"/>
      <c r="G18" s="102"/>
      <c r="H18" s="36"/>
    </row>
    <row r="19" spans="1:9" ht="30.75" customHeight="1">
      <c r="A19" s="282"/>
      <c r="B19" s="150" t="s">
        <v>130</v>
      </c>
      <c r="C19" s="285"/>
      <c r="D19" s="102"/>
      <c r="E19" s="102"/>
      <c r="F19" s="102"/>
      <c r="G19" s="102"/>
      <c r="H19" s="36"/>
    </row>
    <row r="20" spans="1:9" ht="30.75" customHeight="1">
      <c r="A20" s="282"/>
      <c r="B20" s="150" t="s">
        <v>148</v>
      </c>
      <c r="C20" s="285"/>
      <c r="D20" s="102"/>
      <c r="E20" s="102"/>
      <c r="F20" s="102"/>
      <c r="G20" s="102"/>
      <c r="H20" s="36"/>
      <c r="I20" s="101"/>
    </row>
    <row r="21" spans="1:9" ht="30.75" customHeight="1">
      <c r="A21" s="282"/>
      <c r="B21" s="150" t="s">
        <v>4</v>
      </c>
      <c r="C21" s="285">
        <v>743.59604999999999</v>
      </c>
      <c r="D21" s="102"/>
      <c r="E21" s="102">
        <v>435.15</v>
      </c>
      <c r="F21" s="102"/>
      <c r="G21" s="102"/>
      <c r="H21" s="36"/>
    </row>
    <row r="22" spans="1:9" ht="30.75" customHeight="1">
      <c r="A22" s="282"/>
      <c r="B22" s="150" t="s">
        <v>154</v>
      </c>
      <c r="C22" s="285"/>
      <c r="D22" s="102"/>
      <c r="E22" s="102"/>
      <c r="F22" s="102"/>
      <c r="G22" s="102"/>
      <c r="H22" s="36"/>
    </row>
    <row r="23" spans="1:9" ht="30.75" customHeight="1">
      <c r="A23" s="282"/>
      <c r="B23" s="120" t="s">
        <v>483</v>
      </c>
      <c r="C23" s="285">
        <v>1180.0125</v>
      </c>
      <c r="D23" s="102"/>
      <c r="E23" s="102">
        <v>435.15</v>
      </c>
      <c r="F23" s="102"/>
      <c r="G23" s="102"/>
      <c r="H23" s="36"/>
    </row>
    <row r="24" spans="1:9" ht="30.75" customHeight="1">
      <c r="A24" s="282"/>
      <c r="B24" s="120" t="s">
        <v>484</v>
      </c>
      <c r="C24" s="285">
        <v>2192.6601500000002</v>
      </c>
      <c r="D24" s="102"/>
      <c r="E24" s="102">
        <v>435.15</v>
      </c>
      <c r="F24" s="102"/>
      <c r="G24" s="102"/>
      <c r="H24" s="36"/>
    </row>
    <row r="25" spans="1:9" ht="30.75" customHeight="1">
      <c r="A25" s="282"/>
      <c r="B25" s="120" t="s">
        <v>485</v>
      </c>
      <c r="C25" s="285"/>
      <c r="D25" s="102"/>
      <c r="E25" s="102"/>
      <c r="F25" s="102"/>
      <c r="G25" s="102"/>
      <c r="H25" s="36"/>
    </row>
    <row r="26" spans="1:9" ht="30.75" customHeight="1">
      <c r="A26" s="282"/>
      <c r="B26" s="150" t="s">
        <v>5</v>
      </c>
      <c r="C26" s="285"/>
      <c r="D26" s="102"/>
      <c r="E26" s="102"/>
      <c r="F26" s="102"/>
      <c r="G26" s="102"/>
      <c r="H26" s="36"/>
    </row>
    <row r="27" spans="1:9" ht="30.75" customHeight="1">
      <c r="A27" s="282"/>
      <c r="B27" s="150" t="s">
        <v>6</v>
      </c>
      <c r="C27" s="285"/>
      <c r="D27" s="102"/>
      <c r="E27" s="102"/>
      <c r="F27" s="102"/>
      <c r="G27" s="102"/>
      <c r="H27" s="36"/>
    </row>
    <row r="28" spans="1:9" ht="30.75" customHeight="1">
      <c r="A28" s="283"/>
      <c r="B28" s="150" t="s">
        <v>129</v>
      </c>
      <c r="C28" s="285"/>
      <c r="D28" s="102"/>
      <c r="E28" s="102"/>
      <c r="F28" s="102"/>
      <c r="G28" s="102"/>
      <c r="H28" s="36"/>
    </row>
    <row r="29" spans="1:9" ht="30.75" customHeight="1">
      <c r="A29" s="286"/>
      <c r="B29" s="117" t="s">
        <v>155</v>
      </c>
      <c r="C29" s="288"/>
      <c r="D29" s="134"/>
      <c r="E29" s="134"/>
      <c r="F29" s="134"/>
      <c r="G29" s="134"/>
      <c r="H29" s="36"/>
    </row>
    <row r="30" spans="1:9" ht="30.75" customHeight="1">
      <c r="A30" s="286"/>
      <c r="B30" s="117" t="s">
        <v>182</v>
      </c>
      <c r="C30" s="287"/>
      <c r="D30" s="133"/>
      <c r="E30" s="133"/>
      <c r="F30" s="133"/>
      <c r="G30" s="133"/>
      <c r="H30" s="36"/>
    </row>
    <row r="31" spans="1:9" ht="30.75" customHeight="1">
      <c r="A31" s="1"/>
      <c r="B31" s="152"/>
      <c r="C31" s="100"/>
      <c r="D31" s="100"/>
      <c r="E31" s="100"/>
      <c r="F31" s="100"/>
      <c r="G31" s="100"/>
      <c r="H31" s="36"/>
    </row>
    <row r="32" spans="1:9" ht="25" customHeight="1">
      <c r="B32" s="230" t="s">
        <v>538</v>
      </c>
      <c r="C32" s="90"/>
      <c r="D32" s="90"/>
      <c r="E32" s="90"/>
      <c r="F32" s="90"/>
      <c r="G32" s="90"/>
      <c r="H32" s="36"/>
    </row>
    <row r="33" spans="1:8" ht="25" customHeight="1">
      <c r="A33" s="1"/>
      <c r="B33" s="231" t="s">
        <v>561</v>
      </c>
      <c r="C33" s="231"/>
      <c r="D33" s="231"/>
      <c r="E33" s="231"/>
      <c r="F33" s="90"/>
      <c r="G33" s="90"/>
      <c r="H33" s="36"/>
    </row>
    <row r="34" spans="1:8" ht="30.75" customHeight="1">
      <c r="A34" s="1"/>
      <c r="C34" s="36"/>
      <c r="D34" s="36"/>
      <c r="E34" s="36"/>
      <c r="F34" s="36"/>
      <c r="G34" s="36"/>
      <c r="H34" s="36"/>
    </row>
    <row r="35" spans="1:8" ht="50" customHeight="1">
      <c r="B35" s="320" t="s">
        <v>539</v>
      </c>
      <c r="C35" s="320"/>
      <c r="D35" s="320"/>
      <c r="E35" s="320"/>
      <c r="F35" s="320"/>
      <c r="G35" s="320"/>
      <c r="H35" s="36"/>
    </row>
    <row r="36" spans="1:8" ht="30" customHeight="1">
      <c r="B36" s="36"/>
      <c r="C36" s="36"/>
      <c r="E36" s="36"/>
      <c r="F36" s="36"/>
      <c r="G36" s="36"/>
      <c r="H36" s="36"/>
    </row>
    <row r="37" spans="1:8" ht="30.75" customHeight="1">
      <c r="A37" s="1"/>
      <c r="B37" s="36"/>
      <c r="C37" s="36"/>
      <c r="D37" s="67" t="s">
        <v>296</v>
      </c>
      <c r="E37" s="36"/>
      <c r="F37" s="36"/>
      <c r="G37" s="36"/>
      <c r="H37" s="36"/>
    </row>
    <row r="38" spans="1:8" ht="40" customHeight="1">
      <c r="B38" s="247" t="s">
        <v>511</v>
      </c>
      <c r="C38" s="84" t="s">
        <v>92</v>
      </c>
      <c r="D38" s="84" t="s">
        <v>98</v>
      </c>
      <c r="E38" s="36"/>
      <c r="F38" s="36"/>
      <c r="G38" s="36"/>
      <c r="H38" s="36"/>
    </row>
    <row r="39" spans="1:8" ht="30" customHeight="1">
      <c r="B39" s="253" t="s">
        <v>562</v>
      </c>
      <c r="C39" s="102">
        <v>2.4169999999999998</v>
      </c>
      <c r="D39" s="102" t="s">
        <v>99</v>
      </c>
      <c r="E39" s="36"/>
      <c r="F39" s="36"/>
      <c r="G39" s="36"/>
      <c r="H39" s="36"/>
    </row>
    <row r="40" spans="1:8" ht="30.75" customHeight="1">
      <c r="B40" s="253" t="s">
        <v>150</v>
      </c>
      <c r="C40" s="102">
        <v>1.5980000000000001</v>
      </c>
      <c r="D40" s="102" t="s">
        <v>99</v>
      </c>
      <c r="E40" s="36"/>
      <c r="F40" s="36"/>
      <c r="G40" s="36"/>
      <c r="H40" s="36"/>
    </row>
    <row r="41" spans="1:8" ht="30.75" customHeight="1">
      <c r="B41" s="253" t="s">
        <v>35</v>
      </c>
      <c r="C41" s="102">
        <v>1.8169999999999999</v>
      </c>
      <c r="D41" s="102" t="s">
        <v>99</v>
      </c>
      <c r="E41" s="36"/>
      <c r="F41" s="36"/>
      <c r="G41" s="36"/>
      <c r="H41" s="36"/>
    </row>
    <row r="42" spans="1:8" ht="30.75" customHeight="1">
      <c r="B42" s="253" t="s">
        <v>96</v>
      </c>
      <c r="C42" s="102"/>
      <c r="D42" s="102" t="s">
        <v>111</v>
      </c>
      <c r="E42" s="36"/>
      <c r="F42" s="36"/>
      <c r="G42" s="36"/>
      <c r="H42" s="36"/>
    </row>
    <row r="43" spans="1:8" ht="30.75" customHeight="1">
      <c r="B43" s="253" t="s">
        <v>97</v>
      </c>
      <c r="C43" s="102"/>
      <c r="D43" s="102" t="s">
        <v>111</v>
      </c>
      <c r="E43" s="36"/>
      <c r="F43" s="36"/>
      <c r="G43" s="36"/>
      <c r="H43" s="36"/>
    </row>
    <row r="44" spans="1:8" ht="30.75" customHeight="1">
      <c r="B44" s="253" t="s">
        <v>117</v>
      </c>
      <c r="C44" s="102">
        <v>0.1205</v>
      </c>
      <c r="D44" s="102" t="s">
        <v>100</v>
      </c>
      <c r="E44" s="36"/>
      <c r="F44" s="36"/>
      <c r="G44" s="36"/>
      <c r="H44" s="36"/>
    </row>
    <row r="45" spans="1:8" ht="30.75" customHeight="1">
      <c r="B45" s="253" t="s">
        <v>46</v>
      </c>
      <c r="C45" s="102"/>
      <c r="D45" s="102">
        <v>0</v>
      </c>
      <c r="E45" s="36"/>
      <c r="F45" s="36"/>
      <c r="G45" s="36"/>
      <c r="H45" s="36"/>
    </row>
    <row r="46" spans="1:8" ht="30.75" customHeight="1">
      <c r="B46" s="36"/>
      <c r="C46" s="104"/>
      <c r="D46" s="104"/>
      <c r="E46" s="36"/>
      <c r="F46" s="36"/>
      <c r="G46" s="36"/>
    </row>
    <row r="47" spans="1:8" ht="50" customHeight="1">
      <c r="B47" s="320" t="s">
        <v>540</v>
      </c>
      <c r="C47" s="320"/>
      <c r="D47" s="320"/>
      <c r="E47" s="320"/>
      <c r="F47" s="320"/>
      <c r="G47" s="320"/>
    </row>
    <row r="48" spans="1:8" ht="30" customHeight="1">
      <c r="B48" s="232"/>
      <c r="C48" s="36"/>
      <c r="D48" s="36"/>
      <c r="E48" s="36"/>
      <c r="F48" s="36"/>
      <c r="G48" s="36"/>
    </row>
    <row r="49" spans="2:7" ht="30.75" customHeight="1">
      <c r="B49" s="36"/>
      <c r="C49" s="36"/>
      <c r="D49" s="67" t="s">
        <v>296</v>
      </c>
      <c r="E49" s="36"/>
      <c r="F49" s="36"/>
      <c r="G49" s="36"/>
    </row>
    <row r="50" spans="2:7" ht="40" customHeight="1">
      <c r="B50" s="84" t="s">
        <v>267</v>
      </c>
      <c r="C50" s="84" t="s">
        <v>115</v>
      </c>
      <c r="D50" s="84" t="s">
        <v>38</v>
      </c>
      <c r="E50" s="36"/>
      <c r="F50" s="36"/>
    </row>
    <row r="51" spans="2:7" ht="30" customHeight="1">
      <c r="B51" s="62" t="s">
        <v>263</v>
      </c>
      <c r="C51" s="35"/>
      <c r="D51" s="35"/>
      <c r="E51" s="36"/>
      <c r="F51" s="36"/>
    </row>
    <row r="52" spans="2:7" ht="30.75" customHeight="1">
      <c r="B52" s="62" t="s">
        <v>541</v>
      </c>
      <c r="C52" s="217">
        <v>793.2496000000001</v>
      </c>
      <c r="D52" s="217">
        <v>91.223799999999997</v>
      </c>
      <c r="E52" s="84" t="s">
        <v>563</v>
      </c>
      <c r="F52" s="36"/>
    </row>
    <row r="53" spans="2:7" ht="30.75" customHeight="1">
      <c r="B53" s="62" t="s">
        <v>542</v>
      </c>
      <c r="C53" s="217">
        <v>51.65</v>
      </c>
      <c r="D53" s="217">
        <v>51.65</v>
      </c>
      <c r="E53" s="36"/>
      <c r="F53" s="36"/>
    </row>
    <row r="54" spans="2:7" ht="30.75" customHeight="1">
      <c r="B54" s="62" t="s">
        <v>543</v>
      </c>
      <c r="C54" s="217">
        <v>54.12</v>
      </c>
      <c r="D54" s="217">
        <v>97.92</v>
      </c>
      <c r="E54" s="36"/>
      <c r="F54" s="36"/>
    </row>
    <row r="55" spans="2:7" ht="30.75" customHeight="1">
      <c r="B55" s="62" t="s">
        <v>544</v>
      </c>
      <c r="C55" s="217">
        <v>0</v>
      </c>
      <c r="D55" s="217">
        <v>0</v>
      </c>
      <c r="E55" s="36"/>
      <c r="F55" s="36"/>
    </row>
    <row r="56" spans="2:7" ht="30.75" customHeight="1">
      <c r="B56" s="62" t="s">
        <v>545</v>
      </c>
      <c r="C56" s="217">
        <v>0</v>
      </c>
      <c r="D56" s="217">
        <v>0</v>
      </c>
      <c r="E56" s="36"/>
      <c r="F56" s="36"/>
    </row>
    <row r="57" spans="2:7" ht="30.75" customHeight="1">
      <c r="B57" s="78" t="s">
        <v>265</v>
      </c>
      <c r="C57" s="289">
        <v>899.01960000000008</v>
      </c>
      <c r="D57" s="289">
        <v>240.79379999999998</v>
      </c>
      <c r="E57" s="36"/>
      <c r="F57" s="233"/>
    </row>
    <row r="58" spans="2:7" ht="30.75" customHeight="1">
      <c r="B58" s="62" t="s">
        <v>264</v>
      </c>
      <c r="C58" s="217"/>
      <c r="D58" s="217"/>
      <c r="E58" s="36"/>
      <c r="F58" s="36"/>
    </row>
    <row r="59" spans="2:7" ht="30.75" customHeight="1">
      <c r="B59" s="62" t="s">
        <v>546</v>
      </c>
      <c r="C59" s="217">
        <v>0.23810400000000001</v>
      </c>
      <c r="D59" s="217">
        <v>9.6679999999999988E-2</v>
      </c>
      <c r="E59" s="84" t="s">
        <v>337</v>
      </c>
      <c r="F59" s="36"/>
    </row>
    <row r="60" spans="2:7" ht="30.75" customHeight="1">
      <c r="B60" s="62" t="s">
        <v>547</v>
      </c>
      <c r="C60" s="217">
        <v>0.11571999999999999</v>
      </c>
      <c r="D60" s="217">
        <v>2.0932079494660191E-2</v>
      </c>
      <c r="E60" s="36"/>
      <c r="F60" s="36"/>
    </row>
    <row r="61" spans="2:7" ht="30.75" customHeight="1">
      <c r="B61" s="62" t="s">
        <v>548</v>
      </c>
      <c r="C61" s="217">
        <v>0.1573</v>
      </c>
      <c r="D61" s="217">
        <v>2.8453301974680677E-2</v>
      </c>
      <c r="E61" s="36"/>
      <c r="F61" s="36"/>
    </row>
    <row r="62" spans="2:7" ht="30.75" customHeight="1">
      <c r="B62" s="62" t="s">
        <v>549</v>
      </c>
      <c r="C62" s="35"/>
      <c r="D62" s="35"/>
      <c r="E62" s="36"/>
      <c r="F62" s="36"/>
    </row>
    <row r="63" spans="2:7" ht="30.75" customHeight="1">
      <c r="B63" s="78" t="s">
        <v>266</v>
      </c>
      <c r="C63" s="95"/>
      <c r="D63" s="95"/>
      <c r="E63" s="36"/>
      <c r="F63" s="36"/>
    </row>
    <row r="64" spans="2:7" ht="30.75" customHeight="1">
      <c r="B64" s="78" t="s">
        <v>142</v>
      </c>
      <c r="C64" s="95"/>
      <c r="D64" s="95"/>
      <c r="E64" s="36"/>
      <c r="F64" s="36"/>
    </row>
    <row r="65" spans="2:7" ht="30.75" customHeight="1">
      <c r="B65" s="79"/>
      <c r="C65" s="186"/>
      <c r="D65" s="186"/>
      <c r="E65" s="36"/>
      <c r="F65" s="36"/>
    </row>
    <row r="66" spans="2:7" ht="25" customHeight="1">
      <c r="B66" s="309" t="s">
        <v>362</v>
      </c>
      <c r="C66" s="309"/>
      <c r="D66" s="309"/>
      <c r="E66" s="36"/>
      <c r="F66" s="36"/>
      <c r="G66" s="36"/>
    </row>
    <row r="67" spans="2:7" ht="25" customHeight="1">
      <c r="B67" s="309" t="s">
        <v>460</v>
      </c>
      <c r="C67" s="309"/>
      <c r="D67" s="309"/>
      <c r="E67" s="36"/>
      <c r="F67" s="36"/>
      <c r="G67" s="36"/>
    </row>
    <row r="68" spans="2:7" ht="30.75" customHeight="1">
      <c r="B68" s="96"/>
      <c r="C68" s="104"/>
      <c r="D68" s="104"/>
      <c r="E68" s="36"/>
      <c r="F68" s="36"/>
      <c r="G68" s="36"/>
    </row>
    <row r="69" spans="2:7" ht="30.75" customHeight="1">
      <c r="B69" s="256" t="s">
        <v>580</v>
      </c>
      <c r="C69" s="142"/>
      <c r="G69" s="256" t="s">
        <v>576</v>
      </c>
    </row>
    <row r="70" spans="2:7" ht="30.75" customHeight="1">
      <c r="G70" s="36"/>
    </row>
    <row r="71" spans="2:7" ht="50" customHeight="1">
      <c r="B71" s="321" t="s">
        <v>347</v>
      </c>
      <c r="C71" s="321"/>
      <c r="D71" s="321"/>
      <c r="E71" s="321"/>
      <c r="F71" s="321"/>
      <c r="G71" s="321"/>
    </row>
    <row r="72" spans="2:7" ht="30" customHeight="1">
      <c r="B72" s="36"/>
      <c r="C72" s="36"/>
      <c r="D72" s="36"/>
      <c r="E72" s="36"/>
      <c r="F72" s="36"/>
      <c r="G72" s="36"/>
    </row>
    <row r="73" spans="2:7" ht="30.75" customHeight="1">
      <c r="B73" s="36"/>
      <c r="C73" s="36"/>
      <c r="D73" s="36"/>
      <c r="E73" s="36"/>
      <c r="F73" s="36"/>
      <c r="G73" s="36"/>
    </row>
    <row r="74" spans="2:7" ht="30.75" customHeight="1">
      <c r="B74" s="36"/>
      <c r="C74" s="36"/>
      <c r="D74" s="36"/>
      <c r="E74" s="36"/>
      <c r="F74" s="36"/>
      <c r="G74" s="36"/>
    </row>
    <row r="75" spans="2:7" ht="30.75" customHeight="1">
      <c r="B75" s="36"/>
      <c r="C75" s="36"/>
      <c r="D75" s="36"/>
      <c r="E75" s="36"/>
      <c r="F75" s="36"/>
      <c r="G75" s="36"/>
    </row>
    <row r="76" spans="2:7" ht="30.75" customHeight="1">
      <c r="B76" s="36"/>
      <c r="C76" s="36"/>
      <c r="D76" s="36"/>
      <c r="E76" s="36"/>
      <c r="F76" s="36"/>
      <c r="G76" s="36"/>
    </row>
    <row r="77" spans="2:7" ht="30.75" customHeight="1">
      <c r="B77" s="36"/>
      <c r="C77" s="36"/>
      <c r="D77" s="36"/>
      <c r="E77" s="36"/>
      <c r="F77" s="36"/>
      <c r="G77" s="36"/>
    </row>
  </sheetData>
  <mergeCells count="9">
    <mergeCell ref="B66:D66"/>
    <mergeCell ref="B67:D67"/>
    <mergeCell ref="B71:G71"/>
    <mergeCell ref="F2:G2"/>
    <mergeCell ref="B5:G5"/>
    <mergeCell ref="B8:B9"/>
    <mergeCell ref="C8:G8"/>
    <mergeCell ref="B35:G35"/>
    <mergeCell ref="B47:G47"/>
  </mergeCells>
  <phoneticPr fontId="41" type="noConversion"/>
  <hyperlinks>
    <hyperlink ref="B71" location="'lista de datos'!A1" display="Volver al índice"/>
    <hyperlink ref="B69" location="'accidentes '!A1" display=" Atrás "/>
    <hyperlink ref="G69" location="'patrimonio '!A1" display="Siguiente   "/>
  </hyperlinks>
  <pageMargins left="0.19" right="0.4" top="1.7599999999999998" bottom="0.98" header="0.49" footer="0.49"/>
  <pageSetup scale="67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6" max="7" man="1"/>
    <brk id="47" max="7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6"/>
  <sheetViews>
    <sheetView workbookViewId="0"/>
  </sheetViews>
  <sheetFormatPr baseColWidth="10" defaultColWidth="8.83203125" defaultRowHeight="30.75" customHeight="1" x14ac:dyDescent="0"/>
  <cols>
    <col min="1" max="1" width="12.83203125" style="33" customWidth="1"/>
    <col min="2" max="2" width="50.1640625" style="33" customWidth="1"/>
    <col min="3" max="3" width="20" style="33" customWidth="1"/>
    <col min="4" max="4" width="22.83203125" style="33" customWidth="1"/>
    <col min="5" max="5" width="12.83203125" style="33" customWidth="1"/>
    <col min="6" max="6" width="10.33203125" style="33" bestFit="1" customWidth="1"/>
    <col min="7" max="7" width="13.33203125" style="33" bestFit="1" customWidth="1"/>
    <col min="8" max="8" width="16.5" style="33" bestFit="1" customWidth="1"/>
    <col min="9" max="9" width="11" style="33" bestFit="1" customWidth="1"/>
    <col min="10" max="16384" width="8.83203125" style="33"/>
  </cols>
  <sheetData>
    <row r="1" spans="2:13" s="2" customFormat="1" ht="30.75" customHeight="1"/>
    <row r="2" spans="2:13" s="2" customFormat="1" ht="62" customHeight="1">
      <c r="B2" s="1"/>
      <c r="C2" s="350" t="s">
        <v>582</v>
      </c>
      <c r="D2" s="350"/>
      <c r="E2" s="222"/>
      <c r="F2" s="1"/>
    </row>
    <row r="3" spans="2:13" s="2" customFormat="1" ht="30.75" customHeight="1">
      <c r="B3" s="1"/>
      <c r="C3" s="1"/>
      <c r="D3" s="1"/>
      <c r="E3" s="1"/>
      <c r="J3" s="181"/>
      <c r="K3" s="181"/>
      <c r="L3" s="181"/>
      <c r="M3" s="181"/>
    </row>
    <row r="5" spans="2:13" ht="51" customHeight="1">
      <c r="B5" s="320" t="s">
        <v>550</v>
      </c>
      <c r="C5" s="320"/>
      <c r="D5" s="320"/>
      <c r="E5" s="111"/>
    </row>
    <row r="6" spans="2:13" ht="30.75" customHeight="1">
      <c r="B6" s="234"/>
      <c r="C6" s="36"/>
      <c r="D6" s="202"/>
      <c r="E6" s="36"/>
    </row>
    <row r="7" spans="2:13" ht="30.75" customHeight="1">
      <c r="B7" s="36"/>
      <c r="C7" s="36"/>
      <c r="D7" s="67" t="s">
        <v>296</v>
      </c>
      <c r="E7" s="36"/>
    </row>
    <row r="8" spans="2:13" ht="30.75" customHeight="1">
      <c r="B8" s="341" t="s">
        <v>60</v>
      </c>
      <c r="C8" s="315" t="s">
        <v>551</v>
      </c>
      <c r="D8" s="315"/>
      <c r="E8" s="36"/>
    </row>
    <row r="9" spans="2:13" ht="30.75" customHeight="1">
      <c r="B9" s="341"/>
      <c r="C9" s="247" t="s">
        <v>552</v>
      </c>
      <c r="D9" s="247" t="s">
        <v>91</v>
      </c>
      <c r="E9" s="36"/>
    </row>
    <row r="10" spans="2:13" ht="30.75" customHeight="1">
      <c r="B10" s="71" t="s">
        <v>8</v>
      </c>
      <c r="C10" s="235">
        <v>593128.25</v>
      </c>
      <c r="D10" s="235"/>
    </row>
    <row r="11" spans="2:13" ht="30.75" customHeight="1">
      <c r="B11" s="71" t="s">
        <v>9</v>
      </c>
      <c r="C11" s="235">
        <v>395418.83333333331</v>
      </c>
      <c r="D11" s="235"/>
      <c r="E11" s="36"/>
    </row>
    <row r="12" spans="2:13" ht="30.75" customHeight="1">
      <c r="B12" s="71" t="s">
        <v>10</v>
      </c>
      <c r="C12" s="235">
        <v>312552</v>
      </c>
      <c r="D12" s="235">
        <v>62510.400000000001</v>
      </c>
      <c r="E12" s="36"/>
    </row>
    <row r="13" spans="2:13" ht="30.75" customHeight="1">
      <c r="B13" s="71" t="s">
        <v>11</v>
      </c>
      <c r="C13" s="235">
        <v>299572.92857142858</v>
      </c>
      <c r="D13" s="235">
        <v>59914.58571428572</v>
      </c>
      <c r="E13" s="36"/>
    </row>
    <row r="14" spans="2:13" ht="30.75" customHeight="1">
      <c r="B14" s="99"/>
      <c r="C14" s="236"/>
      <c r="D14" s="236"/>
      <c r="E14" s="36"/>
    </row>
    <row r="15" spans="2:13" ht="25" customHeight="1">
      <c r="B15" s="309" t="s">
        <v>553</v>
      </c>
      <c r="C15" s="309"/>
      <c r="D15" s="309"/>
      <c r="E15" s="36"/>
    </row>
    <row r="16" spans="2:13" ht="30.75" customHeight="1">
      <c r="B16" s="36"/>
      <c r="C16" s="233"/>
      <c r="D16" s="233"/>
      <c r="E16" s="36"/>
    </row>
    <row r="17" spans="2:6" s="165" customFormat="1" ht="51" customHeight="1">
      <c r="B17" s="320" t="s">
        <v>554</v>
      </c>
      <c r="C17" s="320"/>
      <c r="D17" s="320"/>
    </row>
    <row r="18" spans="2:6" ht="30.75" customHeight="1">
      <c r="B18" s="202"/>
      <c r="C18" s="233"/>
      <c r="D18" s="237"/>
      <c r="E18" s="36"/>
    </row>
    <row r="19" spans="2:6" ht="30.75" customHeight="1">
      <c r="B19" s="36"/>
      <c r="C19" s="233"/>
      <c r="D19" s="238" t="s">
        <v>296</v>
      </c>
      <c r="E19" s="36"/>
    </row>
    <row r="20" spans="2:6" ht="30.75" customHeight="1">
      <c r="B20" s="365" t="s">
        <v>32</v>
      </c>
      <c r="C20" s="226" t="s">
        <v>555</v>
      </c>
      <c r="D20" s="226" t="s">
        <v>556</v>
      </c>
    </row>
    <row r="21" spans="2:6" ht="30.75" customHeight="1">
      <c r="B21" s="365"/>
      <c r="C21" s="226" t="s">
        <v>92</v>
      </c>
      <c r="D21" s="226" t="s">
        <v>195</v>
      </c>
    </row>
    <row r="22" spans="2:6" ht="30.75" customHeight="1">
      <c r="B22" s="46" t="s">
        <v>184</v>
      </c>
      <c r="C22" s="102"/>
      <c r="D22" s="102"/>
    </row>
    <row r="23" spans="2:6" ht="30.75" customHeight="1">
      <c r="B23" s="46" t="s">
        <v>189</v>
      </c>
      <c r="C23" s="102"/>
      <c r="D23" s="102"/>
    </row>
    <row r="24" spans="2:6" ht="30.75" customHeight="1">
      <c r="B24" s="46" t="s">
        <v>130</v>
      </c>
      <c r="C24" s="102"/>
      <c r="D24" s="102"/>
    </row>
    <row r="25" spans="2:6" ht="30.75" customHeight="1">
      <c r="B25" s="46" t="s">
        <v>190</v>
      </c>
      <c r="C25" s="102">
        <v>30284.47</v>
      </c>
      <c r="D25" s="251">
        <v>15142.235000000001</v>
      </c>
      <c r="E25" s="160"/>
    </row>
    <row r="26" spans="2:6" ht="30.75" customHeight="1">
      <c r="B26" s="46" t="s">
        <v>219</v>
      </c>
      <c r="C26" s="102"/>
      <c r="D26" s="102"/>
    </row>
    <row r="27" spans="2:6" ht="30.75" customHeight="1">
      <c r="B27" s="150" t="s">
        <v>65</v>
      </c>
      <c r="C27" s="102"/>
      <c r="D27" s="102"/>
    </row>
    <row r="28" spans="2:6" ht="30.75" customHeight="1">
      <c r="B28" s="150" t="s">
        <v>4</v>
      </c>
      <c r="C28" s="102">
        <v>148719.21</v>
      </c>
      <c r="D28" s="102">
        <v>74359.604999999996</v>
      </c>
    </row>
    <row r="29" spans="2:6" ht="30.75" customHeight="1">
      <c r="B29" s="150" t="s">
        <v>185</v>
      </c>
      <c r="C29" s="102">
        <v>236002.5</v>
      </c>
      <c r="D29" s="102">
        <v>118001.25</v>
      </c>
    </row>
    <row r="30" spans="2:6" ht="30.75" customHeight="1">
      <c r="B30" s="150" t="s">
        <v>557</v>
      </c>
      <c r="C30" s="102">
        <v>438532.03</v>
      </c>
      <c r="D30" s="102">
        <v>219266.01500000001</v>
      </c>
      <c r="F30" s="101"/>
    </row>
    <row r="31" spans="2:6" ht="30.75" customHeight="1">
      <c r="B31" s="150" t="s">
        <v>186</v>
      </c>
      <c r="C31" s="102"/>
      <c r="D31" s="102"/>
    </row>
    <row r="32" spans="2:6" ht="30.75" customHeight="1">
      <c r="B32" s="150" t="s">
        <v>187</v>
      </c>
      <c r="C32" s="102">
        <v>6750241.0099999998</v>
      </c>
      <c r="D32" s="102">
        <v>3375120.5049999999</v>
      </c>
    </row>
    <row r="33" spans="2:10" ht="30.75" customHeight="1">
      <c r="B33" s="150" t="s">
        <v>397</v>
      </c>
      <c r="C33" s="102"/>
      <c r="D33" s="102"/>
    </row>
    <row r="34" spans="2:10" ht="30.75" customHeight="1">
      <c r="B34" s="150" t="s">
        <v>398</v>
      </c>
      <c r="C34" s="102"/>
      <c r="D34" s="102"/>
    </row>
    <row r="35" spans="2:10" ht="30.75" customHeight="1">
      <c r="B35" s="150" t="s">
        <v>399</v>
      </c>
      <c r="C35" s="102"/>
      <c r="D35" s="102"/>
    </row>
    <row r="36" spans="2:10" ht="30.75" customHeight="1">
      <c r="B36" s="150" t="s">
        <v>188</v>
      </c>
      <c r="C36" s="102"/>
      <c r="D36" s="102"/>
    </row>
    <row r="37" spans="2:10" ht="30.75" customHeight="1">
      <c r="B37" s="239" t="s">
        <v>90</v>
      </c>
      <c r="C37" s="102"/>
      <c r="D37" s="102"/>
    </row>
    <row r="38" spans="2:10" ht="30.75" customHeight="1">
      <c r="B38" s="150" t="s">
        <v>191</v>
      </c>
      <c r="C38" s="102"/>
      <c r="D38" s="102"/>
    </row>
    <row r="39" spans="2:10" ht="30.75" customHeight="1">
      <c r="B39" s="240"/>
      <c r="C39" s="141"/>
      <c r="D39" s="141"/>
    </row>
    <row r="40" spans="2:10" ht="25" customHeight="1">
      <c r="B40" s="327" t="s">
        <v>558</v>
      </c>
      <c r="C40" s="327"/>
      <c r="D40" s="327"/>
    </row>
    <row r="41" spans="2:10" ht="25" customHeight="1">
      <c r="B41" s="358" t="s">
        <v>559</v>
      </c>
      <c r="C41" s="358"/>
      <c r="D41" s="358"/>
    </row>
    <row r="42" spans="2:10" ht="30.75" customHeight="1">
      <c r="B42" s="99"/>
      <c r="C42" s="241"/>
      <c r="D42" s="233"/>
      <c r="E42" s="36"/>
      <c r="F42" s="36"/>
      <c r="G42" s="36"/>
      <c r="H42" s="36"/>
      <c r="I42" s="36"/>
      <c r="J42" s="36"/>
    </row>
    <row r="43" spans="2:10" ht="51" customHeight="1">
      <c r="B43" s="320" t="s">
        <v>560</v>
      </c>
      <c r="C43" s="320"/>
      <c r="D43" s="320"/>
      <c r="E43" s="36"/>
      <c r="F43" s="36"/>
      <c r="G43" s="36"/>
      <c r="H43" s="36"/>
      <c r="I43" s="36"/>
      <c r="J43" s="36"/>
    </row>
    <row r="44" spans="2:10" ht="30.75" customHeight="1">
      <c r="B44" s="36"/>
      <c r="C44" s="233"/>
      <c r="E44" s="36"/>
      <c r="F44" s="36"/>
      <c r="G44" s="36"/>
      <c r="H44" s="36"/>
      <c r="I44" s="36"/>
      <c r="J44" s="36"/>
    </row>
    <row r="45" spans="2:10" ht="30.75" customHeight="1">
      <c r="B45" s="36"/>
      <c r="C45" s="233"/>
      <c r="D45" s="238" t="s">
        <v>296</v>
      </c>
      <c r="E45" s="36"/>
      <c r="F45" s="36"/>
      <c r="G45" s="36"/>
      <c r="H45" s="36"/>
      <c r="I45" s="36"/>
      <c r="J45" s="36"/>
    </row>
    <row r="46" spans="2:10" ht="30.75" customHeight="1">
      <c r="B46" s="315" t="s">
        <v>32</v>
      </c>
      <c r="C46" s="226" t="s">
        <v>555</v>
      </c>
      <c r="D46" s="226" t="s">
        <v>556</v>
      </c>
      <c r="E46" s="36"/>
      <c r="F46" s="36"/>
      <c r="G46" s="36"/>
      <c r="H46" s="36"/>
      <c r="I46" s="36"/>
      <c r="J46" s="36"/>
    </row>
    <row r="47" spans="2:10" ht="30.75" customHeight="1">
      <c r="B47" s="315"/>
      <c r="C47" s="226" t="s">
        <v>92</v>
      </c>
      <c r="D47" s="226" t="s">
        <v>93</v>
      </c>
      <c r="E47" s="36"/>
      <c r="F47" s="36"/>
      <c r="G47" s="36"/>
      <c r="H47" s="36"/>
      <c r="I47" s="36"/>
      <c r="J47" s="36"/>
    </row>
    <row r="48" spans="2:10" ht="30.75" customHeight="1">
      <c r="B48" s="62" t="s">
        <v>115</v>
      </c>
      <c r="C48" s="102">
        <v>37837.51</v>
      </c>
      <c r="D48" s="102">
        <v>19831.240000000002</v>
      </c>
      <c r="E48" s="36"/>
      <c r="F48" s="36"/>
      <c r="G48" s="36"/>
      <c r="H48" s="36"/>
      <c r="I48" s="36"/>
      <c r="J48" s="36"/>
    </row>
    <row r="49" spans="2:10" ht="30.75" customHeight="1">
      <c r="B49" s="62" t="s">
        <v>38</v>
      </c>
      <c r="C49" s="102">
        <v>6844.26</v>
      </c>
      <c r="D49" s="102">
        <v>4561.1899999999996</v>
      </c>
      <c r="E49" s="36"/>
      <c r="F49" s="36"/>
      <c r="G49" s="36"/>
      <c r="H49" s="36"/>
      <c r="I49" s="36"/>
      <c r="J49" s="36"/>
    </row>
    <row r="50" spans="2:10" ht="30.75" customHeight="1">
      <c r="B50" s="79"/>
      <c r="C50" s="160"/>
      <c r="D50" s="160"/>
      <c r="E50" s="36"/>
      <c r="F50" s="36"/>
      <c r="G50" s="36"/>
      <c r="H50" s="36"/>
      <c r="I50" s="36"/>
      <c r="J50" s="36"/>
    </row>
    <row r="51" spans="2:10" ht="25" customHeight="1">
      <c r="B51" s="327" t="s">
        <v>558</v>
      </c>
      <c r="C51" s="327"/>
      <c r="D51" s="327"/>
      <c r="E51" s="36"/>
      <c r="F51" s="36"/>
      <c r="G51" s="36"/>
      <c r="H51" s="36"/>
      <c r="I51" s="36"/>
      <c r="J51" s="36"/>
    </row>
    <row r="52" spans="2:10" ht="25" customHeight="1">
      <c r="B52" s="358" t="s">
        <v>559</v>
      </c>
      <c r="C52" s="358"/>
      <c r="D52" s="358"/>
      <c r="E52" s="36"/>
      <c r="F52" s="36"/>
      <c r="G52" s="36"/>
      <c r="H52" s="36"/>
      <c r="I52" s="36"/>
      <c r="J52" s="36"/>
    </row>
    <row r="54" spans="2:10" ht="30.75" customHeight="1">
      <c r="B54" s="256" t="s">
        <v>581</v>
      </c>
      <c r="C54" s="142"/>
      <c r="D54" s="242"/>
    </row>
    <row r="55" spans="2:10" ht="30.75" customHeight="1">
      <c r="G55" s="36"/>
    </row>
    <row r="56" spans="2:10" ht="50" customHeight="1">
      <c r="B56" s="321" t="s">
        <v>347</v>
      </c>
      <c r="C56" s="321"/>
      <c r="D56" s="321"/>
      <c r="E56" s="88"/>
      <c r="F56" s="88"/>
      <c r="G56" s="88"/>
    </row>
  </sheetData>
  <mergeCells count="14">
    <mergeCell ref="B17:D17"/>
    <mergeCell ref="B20:B21"/>
    <mergeCell ref="B40:D40"/>
    <mergeCell ref="B41:D41"/>
    <mergeCell ref="C2:D2"/>
    <mergeCell ref="B5:D5"/>
    <mergeCell ref="B8:B9"/>
    <mergeCell ref="C8:D8"/>
    <mergeCell ref="B15:D15"/>
    <mergeCell ref="B56:D56"/>
    <mergeCell ref="B43:D43"/>
    <mergeCell ref="B46:B47"/>
    <mergeCell ref="B51:D51"/>
    <mergeCell ref="B52:D52"/>
  </mergeCells>
  <phoneticPr fontId="41" type="noConversion"/>
  <hyperlinks>
    <hyperlink ref="B56" location="'lista de datos'!A1" display="Volver al índice"/>
    <hyperlink ref="B54" location="'impuestos-costos '!A1" display="  Atrás"/>
  </hyperlinks>
  <pageMargins left="0.19" right="0.4" top="1.7599999999999998" bottom="0.98" header="0.49" footer="0.49"/>
  <pageSetup scale="75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 </vt:lpstr>
      <vt:lpstr>lista de datos</vt:lpstr>
      <vt:lpstr>datos generales</vt:lpstr>
      <vt:lpstr>socioeconómicos </vt:lpstr>
      <vt:lpstr>infraestructura </vt:lpstr>
      <vt:lpstr>flota de vehículos</vt:lpstr>
      <vt:lpstr>movilidad </vt:lpstr>
      <vt:lpstr>gestión del tránsito </vt:lpstr>
      <vt:lpstr>oferta tp publico</vt:lpstr>
      <vt:lpstr>tarifas tp publico </vt:lpstr>
      <vt:lpstr>energía </vt:lpstr>
      <vt:lpstr>contaminación </vt:lpstr>
      <vt:lpstr>accidentes </vt:lpstr>
      <vt:lpstr>impuestos-costos </vt:lpstr>
      <vt:lpstr>patrimonio 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2015-06-18T03:42:56Z</cp:lastPrinted>
  <dcterms:created xsi:type="dcterms:W3CDTF">2007-07-17T14:52:22Z</dcterms:created>
  <dcterms:modified xsi:type="dcterms:W3CDTF">2015-06-18T03:44:32Z</dcterms:modified>
</cp:coreProperties>
</file>