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540" tabRatio="791"/>
  </bookViews>
  <sheets>
    <sheet name="introducción  " sheetId="24" r:id="rId1"/>
    <sheet name="lista de datos" sheetId="26" r:id="rId2"/>
    <sheet name="datos generales" sheetId="25" r:id="rId3"/>
    <sheet name="socioeconómicos" sheetId="27" r:id="rId4"/>
    <sheet name="infraestructura " sheetId="28" r:id="rId5"/>
    <sheet name="flota de vehículos" sheetId="31" r:id="rId6"/>
    <sheet name="movilidad" sheetId="30" r:id="rId7"/>
    <sheet name="gestión del tránsito " sheetId="32" r:id="rId8"/>
    <sheet name="oferta tp publico " sheetId="33" r:id="rId9"/>
    <sheet name="tarifas tp publico " sheetId="34" r:id="rId10"/>
    <sheet name="energía " sheetId="35" r:id="rId11"/>
    <sheet name="contaminación " sheetId="36" r:id="rId12"/>
    <sheet name="accidentes" sheetId="37" r:id="rId13"/>
    <sheet name="impuestos-costos" sheetId="38" r:id="rId14"/>
    <sheet name="patrimonio " sheetId="23" r:id="rId15"/>
  </sheets>
  <externalReferences>
    <externalReference r:id="rId16"/>
    <externalReference r:id="rId17"/>
  </externalReferences>
  <definedNames>
    <definedName name="_xlnm.Print_Area" localSheetId="12">accidentes!$A$4:$G$54</definedName>
    <definedName name="_xlnm.Print_Area" localSheetId="11">'contaminación '!$B$4:$AH$48</definedName>
    <definedName name="_xlnm.Print_Area" localSheetId="2">'datos generales'!$A$5:$J$60</definedName>
    <definedName name="_xlnm.Print_Area" localSheetId="10">'energía '!$A$4:$J$35</definedName>
    <definedName name="_xlnm.Print_Area" localSheetId="5">'flota de vehículos'!$B$4:$S$53</definedName>
    <definedName name="_xlnm.Print_Area" localSheetId="7">'gestión del tránsito '!$A$4:$H$68</definedName>
    <definedName name="_xlnm.Print_Area" localSheetId="13">'impuestos-costos'!$A$4:$H$72</definedName>
    <definedName name="_xlnm.Print_Area" localSheetId="4">'infraestructura '!$A$4:$L$64</definedName>
    <definedName name="_xlnm.Print_Area" localSheetId="0">'introducción  '!$A$3:$J$15</definedName>
    <definedName name="_xlnm.Print_Area" localSheetId="1">'lista de datos'!$A$4:$I$95</definedName>
    <definedName name="_xlnm.Print_Area" localSheetId="6">movilidad!$B$4:$O$146</definedName>
    <definedName name="_xlnm.Print_Area" localSheetId="8">'oferta tp publico '!$B$4:$N$120</definedName>
    <definedName name="_xlnm.Print_Area" localSheetId="14">'patrimonio '!$A$4:$E$60</definedName>
    <definedName name="_xlnm.Print_Area" localSheetId="3">socioeconómicos!$A$4:$I$63</definedName>
    <definedName name="_xlnm.Print_Area" localSheetId="9">'tarifas tp publico '!$B$4:$N$63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1" i="38" l="1"/>
  <c r="AG12" i="36"/>
  <c r="AF12" i="36"/>
  <c r="AE12" i="36"/>
  <c r="AD12" i="36"/>
  <c r="AB12" i="36"/>
  <c r="AG10" i="36"/>
  <c r="AF10" i="36"/>
  <c r="AE10" i="36"/>
  <c r="AD10" i="36"/>
  <c r="AB10" i="36"/>
  <c r="H23" i="35"/>
  <c r="E23" i="35"/>
  <c r="G12" i="35"/>
  <c r="E12" i="35"/>
  <c r="G10" i="35"/>
  <c r="F88" i="33"/>
  <c r="F87" i="33"/>
  <c r="I51" i="33"/>
  <c r="I50" i="33"/>
  <c r="C62" i="32"/>
  <c r="C24" i="32"/>
  <c r="C13" i="32"/>
  <c r="C53" i="25"/>
  <c r="D20" i="27"/>
  <c r="D22" i="27"/>
  <c r="D56" i="28"/>
  <c r="F55" i="27"/>
  <c r="D53" i="27"/>
  <c r="D41" i="27"/>
  <c r="D43" i="27"/>
  <c r="F10" i="25"/>
  <c r="F11" i="25"/>
  <c r="F12" i="25"/>
  <c r="F13" i="25"/>
  <c r="F14" i="25"/>
  <c r="F15" i="25"/>
  <c r="F16" i="25"/>
  <c r="F17" i="25"/>
  <c r="F19" i="25"/>
  <c r="F20" i="25"/>
  <c r="F21" i="25"/>
  <c r="F22" i="25"/>
  <c r="F28" i="25"/>
  <c r="F29" i="25"/>
  <c r="F30" i="25"/>
  <c r="F53" i="25"/>
  <c r="D29" i="27"/>
  <c r="E53" i="25"/>
  <c r="D28" i="27"/>
  <c r="D30" i="27"/>
  <c r="H53" i="25"/>
</calcChain>
</file>

<file path=xl/comments1.xml><?xml version="1.0" encoding="utf-8"?>
<comments xmlns="http://schemas.openxmlformats.org/spreadsheetml/2006/main">
  <authors>
    <author>vivi Mora</author>
  </authors>
  <commentList>
    <comment ref="B8" authorId="0">
      <text>
        <r>
          <rPr>
            <b/>
            <sz val="9"/>
            <color indexed="81"/>
            <rFont val="Arial"/>
            <family val="2"/>
          </rPr>
          <t>Ampliar el número de líneas de la tabla si necesario para inserir todas las municipalidades.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J30" authorId="0">
      <text>
        <r>
          <rPr>
            <b/>
            <sz val="8"/>
            <color indexed="81"/>
            <rFont val="Tahoma"/>
            <family val="2"/>
          </rPr>
          <t>FJZ: premetro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C24" authorId="0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25 grúas CABA y 40% más para AMBA</t>
        </r>
      </text>
    </comment>
  </commentList>
</comments>
</file>

<file path=xl/sharedStrings.xml><?xml version="1.0" encoding="utf-8"?>
<sst xmlns="http://schemas.openxmlformats.org/spreadsheetml/2006/main" count="1537" uniqueCount="712">
  <si>
    <t xml:space="preserve">  Autos</t>
  </si>
  <si>
    <t xml:space="preserve">  Motocicletas</t>
  </si>
  <si>
    <t xml:space="preserve">  Bicicletas</t>
  </si>
  <si>
    <t xml:space="preserve">  Sub total TI</t>
  </si>
  <si>
    <t xml:space="preserve">  Microbus</t>
  </si>
  <si>
    <t xml:space="preserve">  Carros de tren</t>
  </si>
  <si>
    <t xml:space="preserve">  Carros de metro</t>
  </si>
  <si>
    <t>Km2</t>
  </si>
  <si>
    <t>Rápida</t>
  </si>
  <si>
    <t>Arterial</t>
  </si>
  <si>
    <t>Colectora</t>
  </si>
  <si>
    <t>Local</t>
  </si>
  <si>
    <t>Total</t>
  </si>
  <si>
    <t>Pavimento</t>
  </si>
  <si>
    <t>Área</t>
  </si>
  <si>
    <t>Habitantes</t>
  </si>
  <si>
    <t>Urbana</t>
  </si>
  <si>
    <t>Rural</t>
  </si>
  <si>
    <t>Sector</t>
  </si>
  <si>
    <t>Empleados</t>
  </si>
  <si>
    <t>Formal</t>
  </si>
  <si>
    <t>Informal (estimativa)</t>
  </si>
  <si>
    <t>Microbuses</t>
  </si>
  <si>
    <t>Autobuses públicos</t>
  </si>
  <si>
    <t>Tren</t>
  </si>
  <si>
    <t>Metro</t>
  </si>
  <si>
    <t>Rutas</t>
  </si>
  <si>
    <t>Longitud</t>
  </si>
  <si>
    <t>Servicio</t>
  </si>
  <si>
    <t>Asientos</t>
  </si>
  <si>
    <t>De pie</t>
  </si>
  <si>
    <t xml:space="preserve">Total </t>
  </si>
  <si>
    <t>Vehículo</t>
  </si>
  <si>
    <t>Gasolina</t>
  </si>
  <si>
    <t>(litro/km)</t>
  </si>
  <si>
    <t>Diesel</t>
  </si>
  <si>
    <t>Eléctrico</t>
  </si>
  <si>
    <t>(KWH/km)</t>
  </si>
  <si>
    <t>Motocicleta</t>
  </si>
  <si>
    <t>2. Población</t>
  </si>
  <si>
    <t xml:space="preserve">       Longitud (km)</t>
  </si>
  <si>
    <t xml:space="preserve">    Tiempo de recorrido</t>
  </si>
  <si>
    <t>3. Empleos</t>
  </si>
  <si>
    <t>Planeamiento</t>
  </si>
  <si>
    <t>Fiscalización</t>
  </si>
  <si>
    <t>Gestión/operación</t>
  </si>
  <si>
    <t>Otros</t>
  </si>
  <si>
    <t>Motocicletas</t>
  </si>
  <si>
    <t>Ambulancias</t>
  </si>
  <si>
    <t>Cantidad</t>
  </si>
  <si>
    <t>Recursos</t>
  </si>
  <si>
    <t xml:space="preserve">Cantidad </t>
  </si>
  <si>
    <t>Infraestrutura</t>
  </si>
  <si>
    <t>Movilidad</t>
  </si>
  <si>
    <t>Transporte Público</t>
  </si>
  <si>
    <t>Energía</t>
  </si>
  <si>
    <t xml:space="preserve">   Total </t>
  </si>
  <si>
    <t>Automóviles, pick-ups</t>
  </si>
  <si>
    <t>Gestión del tránsito</t>
  </si>
  <si>
    <t>Socioeconómicos</t>
  </si>
  <si>
    <t>Clase de vía</t>
  </si>
  <si>
    <t>Grúas</t>
  </si>
  <si>
    <t>Modo/energía</t>
  </si>
  <si>
    <t>Pesos/mes</t>
  </si>
  <si>
    <t xml:space="preserve">   No especificado</t>
  </si>
  <si>
    <t xml:space="preserve">  Combis/Vans</t>
  </si>
  <si>
    <t>Combis/Vans</t>
  </si>
  <si>
    <t xml:space="preserve">    Primario (Agropecuario)</t>
  </si>
  <si>
    <t xml:space="preserve">   Terciario (Servicios)</t>
  </si>
  <si>
    <t>Contaminación del aire</t>
  </si>
  <si>
    <t>Accidentalidad</t>
  </si>
  <si>
    <t>Auto privado</t>
  </si>
  <si>
    <t>CO</t>
  </si>
  <si>
    <t>HC</t>
  </si>
  <si>
    <t>SO2</t>
  </si>
  <si>
    <t>MP</t>
  </si>
  <si>
    <t>CO2</t>
  </si>
  <si>
    <t>NOx</t>
  </si>
  <si>
    <t>Accidentes</t>
  </si>
  <si>
    <t>Fatal</t>
  </si>
  <si>
    <t>Km</t>
  </si>
  <si>
    <t>km</t>
  </si>
  <si>
    <t>Infraestructura</t>
  </si>
  <si>
    <t>Aislados</t>
  </si>
  <si>
    <t xml:space="preserve">Intersecciones con semáforos </t>
  </si>
  <si>
    <t>En red</t>
  </si>
  <si>
    <t>8. Calles peatonales y ciclorutas</t>
  </si>
  <si>
    <t>9. Flota de vehículos</t>
  </si>
  <si>
    <t>10. Viajes de pasajeros por día, por modo</t>
  </si>
  <si>
    <t>11. Recorridos por modo</t>
  </si>
  <si>
    <t>Património privado y público de la movilidad</t>
  </si>
  <si>
    <t xml:space="preserve">  Autobús privado</t>
  </si>
  <si>
    <t>tierra</t>
  </si>
  <si>
    <t>$</t>
  </si>
  <si>
    <t>real ($)</t>
  </si>
  <si>
    <t>Costo total/día ($)</t>
  </si>
  <si>
    <t>Recaudo total/día ($)</t>
  </si>
  <si>
    <t>GLP</t>
  </si>
  <si>
    <t>GNV</t>
  </si>
  <si>
    <t>unidad</t>
  </si>
  <si>
    <t>litro</t>
  </si>
  <si>
    <t>KWh</t>
  </si>
  <si>
    <t>4. Ingreso promedio y PIB</t>
  </si>
  <si>
    <t xml:space="preserve">Ingreso individual </t>
  </si>
  <si>
    <t>13. Empleados en la gestión del tránsito</t>
  </si>
  <si>
    <t>14. Recursos materiales para la gestión del tránsito</t>
  </si>
  <si>
    <t>total</t>
  </si>
  <si>
    <t>en el vehículo</t>
  </si>
  <si>
    <t>Contaminante</t>
  </si>
  <si>
    <t>Grado de concentración</t>
  </si>
  <si>
    <t>Ingreso por hogar</t>
  </si>
  <si>
    <t>(m3/km)</t>
  </si>
  <si>
    <t>m3</t>
  </si>
  <si>
    <t>7. Preferencia vial al transporte público en buses</t>
  </si>
  <si>
    <t xml:space="preserve">6. Intersecciones con semáforos </t>
  </si>
  <si>
    <t xml:space="preserve">Clase de preferencia </t>
  </si>
  <si>
    <t>Automóvil</t>
  </si>
  <si>
    <t>ppm</t>
  </si>
  <si>
    <t>Eléctrica</t>
  </si>
  <si>
    <t>Propiedad</t>
  </si>
  <si>
    <t>(unidad)</t>
  </si>
  <si>
    <t>Información</t>
  </si>
  <si>
    <t>Sistema de</t>
  </si>
  <si>
    <t xml:space="preserve">Velocidad </t>
  </si>
  <si>
    <t>promedio (km/h)</t>
  </si>
  <si>
    <t>Recaudo/km ($)</t>
  </si>
  <si>
    <t>Alcohol</t>
  </si>
  <si>
    <t>Otras horas</t>
  </si>
  <si>
    <t>No pavimentada</t>
  </si>
  <si>
    <t>Carril exclusivo sencillo en el medio de la vía</t>
  </si>
  <si>
    <t>(si hay encuesta origen-destino resumir sus resultados)</t>
  </si>
  <si>
    <t xml:space="preserve">  Carros de tranvía</t>
  </si>
  <si>
    <t xml:space="preserve">  Jeeps</t>
  </si>
  <si>
    <t xml:space="preserve">   Ciclo-taxis</t>
  </si>
  <si>
    <t xml:space="preserve">   Moto-taxis</t>
  </si>
  <si>
    <t>Distancia promedio</t>
  </si>
  <si>
    <t>Tasa de cámbio (1 U$ =)</t>
  </si>
  <si>
    <t>Salario minimo (pesos)</t>
  </si>
  <si>
    <t>Definiciones</t>
  </si>
  <si>
    <t xml:space="preserve">Características </t>
  </si>
  <si>
    <t>Vía de uso exclusivamente local y de flujo bajo</t>
  </si>
  <si>
    <t>En corredores, con "olla verde"</t>
  </si>
  <si>
    <t>Carril exclusivo sencillo junto a la vereda de la derecha</t>
  </si>
  <si>
    <t>Tratamento al ciclista</t>
  </si>
  <si>
    <t xml:space="preserve">  Total ciclistas</t>
  </si>
  <si>
    <t xml:space="preserve">Total general </t>
  </si>
  <si>
    <t xml:space="preserve">Corredor - pista segregada </t>
  </si>
  <si>
    <t>Medidas</t>
  </si>
  <si>
    <t>Largo (m)</t>
  </si>
  <si>
    <t>Ancho (m)</t>
  </si>
  <si>
    <t xml:space="preserve">  Combi/Vans</t>
  </si>
  <si>
    <t>Tranvía</t>
  </si>
  <si>
    <t>Álcohol</t>
  </si>
  <si>
    <t xml:space="preserve">   Sub total transporte publico sobre neumáticos</t>
  </si>
  <si>
    <t>cantidad de vehículos registrados</t>
  </si>
  <si>
    <t xml:space="preserve">GLP       </t>
  </si>
  <si>
    <t>Ocupación promedio (pas/veh)</t>
  </si>
  <si>
    <t xml:space="preserve">  Autobús (uso público)</t>
  </si>
  <si>
    <t xml:space="preserve">Transporte escolar </t>
  </si>
  <si>
    <t xml:space="preserve">Total Transporte Público </t>
  </si>
  <si>
    <t>Transporte individual</t>
  </si>
  <si>
    <t>Transporte público</t>
  </si>
  <si>
    <t xml:space="preserve">GNV    </t>
  </si>
  <si>
    <t>NM</t>
  </si>
  <si>
    <t>GLP = Gas Licuado de Petróleo</t>
  </si>
  <si>
    <t>GNP = Gas Natural</t>
  </si>
  <si>
    <t>NM = vehículo no motorizado</t>
  </si>
  <si>
    <t>vehiculo-km/dia</t>
  </si>
  <si>
    <t>esperando</t>
  </si>
  <si>
    <t>Clase de transporte</t>
  </si>
  <si>
    <t xml:space="preserve">   Auto privado</t>
  </si>
  <si>
    <t xml:space="preserve">   Motocicleta</t>
  </si>
  <si>
    <t xml:space="preserve">GLP             </t>
  </si>
  <si>
    <t xml:space="preserve">GNV                         </t>
  </si>
  <si>
    <t>Heridos</t>
  </si>
  <si>
    <t>(cantidad)</t>
  </si>
  <si>
    <t>Víctimas fatales</t>
  </si>
  <si>
    <t>Víctimas (cantidad)</t>
  </si>
  <si>
    <t>En el sítio</t>
  </si>
  <si>
    <t xml:space="preserve">  Ciclista</t>
  </si>
  <si>
    <t>Jeeps</t>
  </si>
  <si>
    <t>Autobús standard</t>
  </si>
  <si>
    <t>Autobús articulado</t>
  </si>
  <si>
    <t>Autobús bi-articulado</t>
  </si>
  <si>
    <t>Transporte escolar</t>
  </si>
  <si>
    <t>Autobús de uso privado</t>
  </si>
  <si>
    <t>Emisión en gramos/veh-km</t>
  </si>
  <si>
    <t xml:space="preserve">  Ciclotaxis</t>
  </si>
  <si>
    <t xml:space="preserve">  Autobús standard</t>
  </si>
  <si>
    <t xml:space="preserve">  Autobús articulado</t>
  </si>
  <si>
    <t xml:space="preserve">  Autobús bi-articulado</t>
  </si>
  <si>
    <t xml:space="preserve">  Vehículos de transporte escolar</t>
  </si>
  <si>
    <t xml:space="preserve">  Moto-taxis</t>
  </si>
  <si>
    <t xml:space="preserve">  Taxis de uso individual</t>
  </si>
  <si>
    <t xml:space="preserve">  Otros</t>
  </si>
  <si>
    <t>Vía sin cruces al nivel (sin semáforos), de grande longitud para tránsito mixto y de flujo elevado; mínimo 2 carriles por sentido</t>
  </si>
  <si>
    <t>Vía con cruces al nivel (sin semáforos), de grande longitud para tránsito mixto y de flujo elevado; mínimo 2 carriles por sentido</t>
  </si>
  <si>
    <t>Vía con cruces al nivel (sin semáforos), de longitud mediana, para tránsito mixto y de flujo medio; mínimo 1 carril por sentido</t>
  </si>
  <si>
    <t>usado ($)</t>
  </si>
  <si>
    <t>Moto-taxis</t>
  </si>
  <si>
    <t>Ciclo-taxis</t>
  </si>
  <si>
    <t>Taxis colectivos</t>
  </si>
  <si>
    <t>Taxis de uso individual</t>
  </si>
  <si>
    <t>Aspectos reglamentados (SI/NO)</t>
  </si>
  <si>
    <t>Frecuencias</t>
  </si>
  <si>
    <t>Tarifa</t>
  </si>
  <si>
    <t>Rutas (cantidad)</t>
  </si>
  <si>
    <t>Física</t>
  </si>
  <si>
    <t>Tarifas</t>
  </si>
  <si>
    <t>Capacidad de los vehículos (pasajeros)</t>
  </si>
  <si>
    <t>Estudiantes</t>
  </si>
  <si>
    <t>Discapacitados</t>
  </si>
  <si>
    <t xml:space="preserve">              Viajes con descuentos (%)</t>
  </si>
  <si>
    <t xml:space="preserve">Descuentos (% de la tarifa) </t>
  </si>
  <si>
    <t>Choferes</t>
  </si>
  <si>
    <t>Recaudo</t>
  </si>
  <si>
    <t>Legalizado</t>
  </si>
  <si>
    <t>Informal</t>
  </si>
  <si>
    <t>Microbus</t>
  </si>
  <si>
    <t>Impuestos y tasas ($/año)</t>
  </si>
  <si>
    <t xml:space="preserve">  Taxis uso individual</t>
  </si>
  <si>
    <t xml:space="preserve">  Taxis colectivos</t>
  </si>
  <si>
    <t>15. Operaciones especiales de gestión de tránsito</t>
  </si>
  <si>
    <t>Operación</t>
  </si>
  <si>
    <t>Otras áreas</t>
  </si>
  <si>
    <t>(espacios)</t>
  </si>
  <si>
    <t>En la vía, con cobro por el poder público</t>
  </si>
  <si>
    <t>Edifícios públicos para estacionamiento sin cobro</t>
  </si>
  <si>
    <t>Edifícios públicos para estacionamiento con cobro</t>
  </si>
  <si>
    <t>En la vía, gratuito</t>
  </si>
  <si>
    <t>% total vías</t>
  </si>
  <si>
    <t>Total en la vía</t>
  </si>
  <si>
    <t>17. Reglamentación de servicios de transporte público</t>
  </si>
  <si>
    <t>19. Capacidad y ocupación de los vehículos de transporte público</t>
  </si>
  <si>
    <t>21. Tarifas de transporte público</t>
  </si>
  <si>
    <t>22. Costos e recaudación</t>
  </si>
  <si>
    <t>Costo promedio</t>
  </si>
  <si>
    <t>16. Política de estacionamiento</t>
  </si>
  <si>
    <t>23. Eficiencia energetica de cada modo</t>
  </si>
  <si>
    <t>24. Emisión de contaminantes por tipo de combustible</t>
  </si>
  <si>
    <t>Subtotal formales</t>
  </si>
  <si>
    <t>5. Sistema vial urbano</t>
  </si>
  <si>
    <t>Prohibido (en las vías)</t>
  </si>
  <si>
    <t>$ por hora</t>
  </si>
  <si>
    <t>(veh/hora)</t>
  </si>
  <si>
    <t xml:space="preserve">Km </t>
  </si>
  <si>
    <t>O3</t>
  </si>
  <si>
    <t>Ozono</t>
  </si>
  <si>
    <t>Siglas</t>
  </si>
  <si>
    <t>Nombre</t>
  </si>
  <si>
    <t>Monóxido de carbono</t>
  </si>
  <si>
    <t>Óxidos de nitrógeno</t>
  </si>
  <si>
    <t>Óxidos de azufre</t>
  </si>
  <si>
    <t>Partículas &lt; 10 micras</t>
  </si>
  <si>
    <t xml:space="preserve">25. Grados de contaminación del aire </t>
  </si>
  <si>
    <t>pesos</t>
  </si>
  <si>
    <t>Municipalidad</t>
  </si>
  <si>
    <t>Urbanizada</t>
  </si>
  <si>
    <t>Tabla especial sobre la área metropolitana y sus municipalidades</t>
  </si>
  <si>
    <t>Población</t>
  </si>
  <si>
    <t>Área (km2)</t>
  </si>
  <si>
    <t xml:space="preserve">Área metropolitana </t>
  </si>
  <si>
    <t>Ingreso mensual</t>
  </si>
  <si>
    <t>Salarios minimos</t>
  </si>
  <si>
    <t>Área metropolitana</t>
  </si>
  <si>
    <t>(marcar acá el nombre de la área a que corresponden los datos llenados en las tablas siguientes)</t>
  </si>
  <si>
    <t>Fijos</t>
  </si>
  <si>
    <t>Variables</t>
  </si>
  <si>
    <t>sub total A</t>
  </si>
  <si>
    <t>sub total B</t>
  </si>
  <si>
    <t>Costos anuales</t>
  </si>
  <si>
    <t>26. Accidentes de tránsito</t>
  </si>
  <si>
    <t>Flota de vehículos</t>
  </si>
  <si>
    <t>Autos particulares</t>
  </si>
  <si>
    <t>NOTAS</t>
  </si>
  <si>
    <t>Impuestos y costos</t>
  </si>
  <si>
    <t>32. Valor del patrimonio público de vías</t>
  </si>
  <si>
    <t>Datos generales de la área</t>
  </si>
  <si>
    <t>Flota</t>
  </si>
  <si>
    <t>&lt; 7</t>
  </si>
  <si>
    <t>7 a 9,7</t>
  </si>
  <si>
    <t>&gt; 9,7</t>
  </si>
  <si>
    <t>&lt; 2,10</t>
  </si>
  <si>
    <t xml:space="preserve"> 2,50 o más </t>
  </si>
  <si>
    <t>2,11 a 2,49</t>
  </si>
  <si>
    <t>Edad promedio de la flota real (años)</t>
  </si>
  <si>
    <t>GLP             (Gas Licuado de Petróleo)</t>
  </si>
  <si>
    <t>GNV (Gas Natural)</t>
  </si>
  <si>
    <t xml:space="preserve">    Secundario (Industrial)</t>
  </si>
  <si>
    <t>% km vías</t>
  </si>
  <si>
    <t>Victimas</t>
  </si>
  <si>
    <t xml:space="preserve">   Con víctimas fatales</t>
  </si>
  <si>
    <t xml:space="preserve">   Con heridos </t>
  </si>
  <si>
    <t>27. Muertos y feridos em accidentes</t>
  </si>
  <si>
    <t>Fatales</t>
  </si>
  <si>
    <t>28. Víctimas por modo de tranporte</t>
  </si>
  <si>
    <t>29. Impuestos y tasas</t>
  </si>
  <si>
    <t>30. Costos de energía</t>
  </si>
  <si>
    <t>31. Costos anuales de utilización de vehículos individuales</t>
  </si>
  <si>
    <t>33. Valor del patrimonio de vehículos de uso público</t>
  </si>
  <si>
    <t>34. Valor del patrimonio de vehículos de uso privado</t>
  </si>
  <si>
    <t>Base: Dec/2007</t>
  </si>
  <si>
    <t>año de 2007</t>
  </si>
  <si>
    <t>20. Trabajadores en transporte público</t>
  </si>
  <si>
    <t>viajes de personas/día</t>
  </si>
  <si>
    <t xml:space="preserve">Lista de tópicos y tablas </t>
  </si>
  <si>
    <t xml:space="preserve">1. Superficie </t>
  </si>
  <si>
    <t>Superficie</t>
  </si>
  <si>
    <t>Ómnibus</t>
  </si>
  <si>
    <t>Clasificación de vehículos</t>
  </si>
  <si>
    <t>Autobús (uso privado)</t>
  </si>
  <si>
    <t>Taxi de uso individual</t>
  </si>
  <si>
    <t>12. Tiempos y distancias promedios</t>
  </si>
  <si>
    <t>Urbana (ocupación real)</t>
  </si>
  <si>
    <t xml:space="preserve">Rural </t>
  </si>
  <si>
    <t>Combi/Van</t>
  </si>
  <si>
    <t>Minutos/viaje</t>
  </si>
  <si>
    <t>km/viaje</t>
  </si>
  <si>
    <t>Empresas (cantidad)</t>
  </si>
  <si>
    <t>Otras tarifas ($)</t>
  </si>
  <si>
    <t>Licencia de circulación</t>
  </si>
  <si>
    <t xml:space="preserve">Archivo de datos de las ciudades de la red </t>
  </si>
  <si>
    <t xml:space="preserve">  Vagones de tren</t>
  </si>
  <si>
    <t xml:space="preserve">  Vagones de metro</t>
  </si>
  <si>
    <t xml:space="preserve">  Vagones de tranvía</t>
  </si>
  <si>
    <t>Tipo de transporte</t>
  </si>
  <si>
    <t>Hora punta</t>
  </si>
  <si>
    <t>Tipo de estacionamiento</t>
  </si>
  <si>
    <t>18. Oferta de servicios de transporte publico con rutas fijas</t>
  </si>
  <si>
    <t>Frecuencia hora punta am.</t>
  </si>
  <si>
    <t>Tercera edad</t>
  </si>
  <si>
    <t>Taxi colectivo</t>
  </si>
  <si>
    <t xml:space="preserve">  Usuario de taxi individual</t>
  </si>
  <si>
    <t xml:space="preserve">  Usuarios de autos</t>
  </si>
  <si>
    <t xml:space="preserve">  Usuarios de motocicleta</t>
  </si>
  <si>
    <t xml:space="preserve">  Usuarios de ciclotaxi</t>
  </si>
  <si>
    <t xml:space="preserve">  Usuarios de jeeps</t>
  </si>
  <si>
    <t xml:space="preserve">  Usuarios de combis/vans</t>
  </si>
  <si>
    <t xml:space="preserve">  Usuarios de microbus</t>
  </si>
  <si>
    <t xml:space="preserve">  Usuarios de autobús público</t>
  </si>
  <si>
    <t xml:space="preserve">  Usuarios de tren</t>
  </si>
  <si>
    <t xml:space="preserve">  Usuarios de metro</t>
  </si>
  <si>
    <t xml:space="preserve">  Usuarios de tranvía</t>
  </si>
  <si>
    <t xml:space="preserve">  Usuarios de transporte escolar</t>
  </si>
  <si>
    <t xml:space="preserve">  Usuarios de autobus privado</t>
  </si>
  <si>
    <t xml:space="preserve">  Peatones</t>
  </si>
  <si>
    <t>Tipo de víctima</t>
  </si>
  <si>
    <t>Tipo</t>
  </si>
  <si>
    <t>Seguro obligatorio</t>
  </si>
  <si>
    <t>Flota en operación real</t>
  </si>
  <si>
    <t>Tipo de accidente</t>
  </si>
  <si>
    <t>Ciudad de Buenos Aires</t>
  </si>
  <si>
    <t>AMBA</t>
  </si>
  <si>
    <t>Vicente López</t>
  </si>
  <si>
    <t>San Isidro</t>
  </si>
  <si>
    <t>Gral. San Martín</t>
  </si>
  <si>
    <t>Tres de Febrero</t>
  </si>
  <si>
    <t>Hurlingham</t>
  </si>
  <si>
    <t>Ituzaingó</t>
  </si>
  <si>
    <t>Morón</t>
  </si>
  <si>
    <t>La Matanza</t>
  </si>
  <si>
    <t>Lomas de Zamora</t>
  </si>
  <si>
    <t>Lanús</t>
  </si>
  <si>
    <t>Avellaneda</t>
  </si>
  <si>
    <t>Quilmes</t>
  </si>
  <si>
    <t>Almirante Brown</t>
  </si>
  <si>
    <t>Esteban Echeverría</t>
  </si>
  <si>
    <t>Ezeiza</t>
  </si>
  <si>
    <t>Merlo</t>
  </si>
  <si>
    <t>Moreno</t>
  </si>
  <si>
    <t>San Miguel</t>
  </si>
  <si>
    <t>José C. Paz</t>
  </si>
  <si>
    <t>Malvinas Argentinas</t>
  </si>
  <si>
    <t>San Fernando</t>
  </si>
  <si>
    <t>Tigre</t>
  </si>
  <si>
    <t xml:space="preserve">Escobar </t>
  </si>
  <si>
    <t>Pilar</t>
  </si>
  <si>
    <t>Presidente Perón</t>
  </si>
  <si>
    <t>Florencio Varela</t>
  </si>
  <si>
    <t>Berazategui</t>
  </si>
  <si>
    <t>OTROS</t>
  </si>
  <si>
    <t>nacional</t>
  </si>
  <si>
    <t>pública</t>
  </si>
  <si>
    <t>concesión</t>
  </si>
  <si>
    <t>empresa privada</t>
  </si>
  <si>
    <t>metropolitana</t>
  </si>
  <si>
    <t>municipal</t>
  </si>
  <si>
    <t>SI</t>
  </si>
  <si>
    <t xml:space="preserve">Berisso   </t>
  </si>
  <si>
    <t xml:space="preserve">Brandsen                                    </t>
  </si>
  <si>
    <t xml:space="preserve">Campana                                     </t>
  </si>
  <si>
    <t>Cañuelas</t>
  </si>
  <si>
    <t xml:space="preserve">Exaltación de la Cruz                       </t>
  </si>
  <si>
    <t xml:space="preserve">Ensenada                                    </t>
  </si>
  <si>
    <t xml:space="preserve">General Las Heras                           </t>
  </si>
  <si>
    <t xml:space="preserve">General Rodríguez                           </t>
  </si>
  <si>
    <t xml:space="preserve">La Plata                                </t>
  </si>
  <si>
    <t xml:space="preserve">Lobos                                       </t>
  </si>
  <si>
    <t xml:space="preserve">Luján                                       </t>
  </si>
  <si>
    <t xml:space="preserve">Marcos Paz                                  </t>
  </si>
  <si>
    <t xml:space="preserve">Mercedes                                    </t>
  </si>
  <si>
    <t>San Vicente</t>
  </si>
  <si>
    <t>Zárate</t>
  </si>
  <si>
    <t>NO</t>
  </si>
  <si>
    <t>PBI Rep. Arg a precios constantes de 1993</t>
  </si>
  <si>
    <t>El PIB se expresa en millones de pesos constantes del 1993. Se tomó el PIB nacional multiplicado por la participación del AMBA, estimada en 46% según el documento: "Lineamientos estratégicos para la Región Metropolitana de Buenos Aires" de la Subsecretaría de Urbanismo y Vivienda - Provincia de Buenos Aires 2007</t>
  </si>
  <si>
    <t>pública/privada</t>
  </si>
  <si>
    <t>privada</t>
  </si>
  <si>
    <t>operador autónomo</t>
  </si>
  <si>
    <t>La concetración de contaminantes está expresada en ppm (partes por millón)</t>
  </si>
  <si>
    <t>Los valores promedio están tomados de mediciones efectudas durante un año sobre la red de autopistas del AMBA</t>
  </si>
  <si>
    <t>licencias</t>
  </si>
  <si>
    <t>permisos</t>
  </si>
  <si>
    <t>municipal/metropolitana</t>
  </si>
  <si>
    <t>municipal/provincial/nacional</t>
  </si>
  <si>
    <t>se consideran bicisendas y ciclovías</t>
  </si>
  <si>
    <t>Taxis de uso individual (*)</t>
  </si>
  <si>
    <t>(*) Taxis de uso individual: considera 3,2$/bajada bandera y 0,26$/ficha cada 200 metros</t>
  </si>
  <si>
    <t>Gasolina 83 ron</t>
  </si>
  <si>
    <t>Gasolina 93 ron</t>
  </si>
  <si>
    <t>Gasolina 97 ron</t>
  </si>
  <si>
    <t>Interno $</t>
  </si>
  <si>
    <t>incluidos en standard</t>
  </si>
  <si>
    <t>metro</t>
  </si>
  <si>
    <t>tranvia</t>
  </si>
  <si>
    <t>externo magnetico</t>
  </si>
  <si>
    <t>externo (boleteria y  magnetico)</t>
  </si>
  <si>
    <t>VER ARCHIVO TARIFAS</t>
  </si>
  <si>
    <t>número ruta</t>
  </si>
  <si>
    <t>completo</t>
  </si>
  <si>
    <t xml:space="preserve">Las tarifas en Buenos Aires son kilométricas por secciones. Se acompañan archivos </t>
  </si>
  <si>
    <t>100% (3)</t>
  </si>
  <si>
    <t>incluido en standard</t>
  </si>
  <si>
    <t>8 a 12</t>
  </si>
  <si>
    <t>20 a 30</t>
  </si>
  <si>
    <t>incluido en metro</t>
  </si>
  <si>
    <t>x</t>
  </si>
  <si>
    <t>incluido en Metro</t>
  </si>
  <si>
    <t>incluido en estándar</t>
  </si>
  <si>
    <t xml:space="preserve">Abono </t>
  </si>
  <si>
    <t>pavimentado (*)</t>
  </si>
  <si>
    <t>DATOS CIUDAD DE BUENOS AIRES</t>
  </si>
  <si>
    <t>X</t>
  </si>
  <si>
    <t>CANTIDAD ESTIMADA TOTAL DE SEMAFOROS PARA LA REGION=7200</t>
  </si>
  <si>
    <t>CANTIDAD ESTIMADA TOTAL DE PREFERENCIA VIAL=16</t>
  </si>
  <si>
    <t>incluido en combi</t>
  </si>
  <si>
    <t>no hay</t>
  </si>
  <si>
    <t>incluidos en combis</t>
  </si>
  <si>
    <t>ACA TENEMOS UN PROBLEMA BUENOS AIRES NO ES CONTAMINADA, USAR LOS PROMEDIOS DE LAS CIUDADES ES UN SUPUESTO MUY FUERTE Y NO TENEMOS DATOS</t>
  </si>
  <si>
    <r>
      <rPr>
        <sz val="14"/>
        <color indexed="30"/>
        <rFont val="Roboto Regular"/>
      </rPr>
      <t>32.</t>
    </r>
    <r>
      <rPr>
        <sz val="14"/>
        <rFont val="Roboto Regular"/>
      </rPr>
      <t xml:space="preserve"> Valor del patrimonio público del sistema vial </t>
    </r>
  </si>
  <si>
    <r>
      <t xml:space="preserve">$/carril-km de construcción </t>
    </r>
    <r>
      <rPr>
        <vertAlign val="superscript"/>
        <sz val="12"/>
        <color indexed="57"/>
        <rFont val="Roboto Regular"/>
      </rPr>
      <t>(1)</t>
    </r>
  </si>
  <si>
    <t>(1)  Obras físicas completas pero sin expropiaciones</t>
  </si>
  <si>
    <r>
      <rPr>
        <sz val="10"/>
        <color indexed="30"/>
        <rFont val="Roboto Regular"/>
      </rPr>
      <t xml:space="preserve">Pavimentado: </t>
    </r>
    <r>
      <rPr>
        <sz val="10"/>
        <rFont val="Roboto Regular"/>
      </rPr>
      <t>promedio entre valores para pavimentos flexibles y pavimentos de Hº</t>
    </r>
  </si>
  <si>
    <r>
      <rPr>
        <sz val="10"/>
        <color indexed="30"/>
        <rFont val="Roboto Regular"/>
      </rPr>
      <t>FUENTE:</t>
    </r>
    <r>
      <rPr>
        <sz val="10"/>
        <rFont val="Roboto Regular"/>
      </rPr>
      <t xml:space="preserve"> CONSULTORA PEE S.A.</t>
    </r>
  </si>
  <si>
    <r>
      <rPr>
        <sz val="14"/>
        <color indexed="30"/>
        <rFont val="Roboto Regular"/>
      </rPr>
      <t>33.</t>
    </r>
    <r>
      <rPr>
        <sz val="14"/>
        <rFont val="Roboto Regular"/>
      </rPr>
      <t xml:space="preserve"> Valor del patrimonio de vehículos de uso público</t>
    </r>
  </si>
  <si>
    <r>
      <t xml:space="preserve">Valor nuevo </t>
    </r>
    <r>
      <rPr>
        <vertAlign val="superscript"/>
        <sz val="12"/>
        <color indexed="57"/>
        <rFont val="Roboto Regular"/>
      </rPr>
      <t>(1)</t>
    </r>
  </si>
  <si>
    <r>
      <t xml:space="preserve">Valor promedio </t>
    </r>
    <r>
      <rPr>
        <vertAlign val="superscript"/>
        <sz val="12"/>
        <color indexed="57"/>
        <rFont val="Roboto Regular"/>
      </rPr>
      <t>(2)</t>
    </r>
  </si>
  <si>
    <t xml:space="preserve">  Mini</t>
  </si>
  <si>
    <t>(1)  Valor del vehículo "típico" nuevo promedio de la flota en uso real</t>
  </si>
  <si>
    <t>(2)  Valor promedio de mercado de los vehículos que circulan hoy (fracción del valor del vehículo nuevo)</t>
  </si>
  <si>
    <r>
      <rPr>
        <sz val="10"/>
        <color indexed="30"/>
        <rFont val="Roboto Regular"/>
      </rPr>
      <t xml:space="preserve">FUENTE: </t>
    </r>
    <r>
      <rPr>
        <sz val="10"/>
        <rFont val="Roboto Regular"/>
      </rPr>
      <t>TAXIS, VANS Y ESCOLARES ESTIMACION PROPIA</t>
    </r>
  </si>
  <si>
    <r>
      <rPr>
        <sz val="10"/>
        <color indexed="30"/>
        <rFont val="Roboto Regular"/>
      </rPr>
      <t xml:space="preserve">FUENTE BUSES: </t>
    </r>
    <r>
      <rPr>
        <sz val="10"/>
        <rFont val="Roboto Regular"/>
      </rPr>
      <t>CAMARAS EMPRESARIAS</t>
    </r>
  </si>
  <si>
    <r>
      <rPr>
        <sz val="10"/>
        <color indexed="30"/>
        <rFont val="Roboto Regular"/>
      </rPr>
      <t>FUENTE RIELES:</t>
    </r>
    <r>
      <rPr>
        <sz val="10"/>
        <rFont val="Roboto Regular"/>
      </rPr>
      <t xml:space="preserve"> METROVIAS</t>
    </r>
  </si>
  <si>
    <r>
      <rPr>
        <sz val="14"/>
        <color indexed="30"/>
        <rFont val="Roboto Regular"/>
      </rPr>
      <t>34.</t>
    </r>
    <r>
      <rPr>
        <sz val="14"/>
        <rFont val="Roboto Regular"/>
      </rPr>
      <t xml:space="preserve"> Valor del patrimonio privado de vehículos</t>
    </r>
  </si>
  <si>
    <t>Volver al índice</t>
  </si>
  <si>
    <t>Caracas, Marzo 2010  -   Dudas: eavas@uol.com.br</t>
  </si>
  <si>
    <r>
      <rPr>
        <sz val="10"/>
        <color indexed="30"/>
        <rFont val="Roboto Regular"/>
      </rPr>
      <t xml:space="preserve">FUENTE: </t>
    </r>
    <r>
      <rPr>
        <sz val="10"/>
        <rFont val="Roboto Regular"/>
      </rPr>
      <t xml:space="preserve"> PARQUE AUTOMOTOR: DIRECCIÓN NACIONAL DE REGISTRO DE LA PROPIEDAD AUTOMOTOR </t>
    </r>
    <r>
      <rPr>
        <sz val="10"/>
        <color indexed="10"/>
        <rFont val="Roboto Regular"/>
      </rPr>
      <t>DATOS 2006</t>
    </r>
  </si>
  <si>
    <r>
      <rPr>
        <sz val="10"/>
        <color indexed="30"/>
        <rFont val="Roboto Regular"/>
      </rPr>
      <t xml:space="preserve">FUENTE SUPERFICIE OCUPADA: </t>
    </r>
    <r>
      <rPr>
        <sz val="10"/>
        <rFont val="Roboto Regular"/>
      </rPr>
      <t>LINEAMIENTOS ESTRATEGICOS PARA LA REGION METROPOLITANA DE BUENOS AIRES-SUBSECRETARIA DE URBANISMO Y VIVIENDA PCIA DE BUENOS AIRES</t>
    </r>
  </si>
  <si>
    <r>
      <rPr>
        <sz val="10"/>
        <color indexed="30"/>
        <rFont val="Roboto Regular"/>
      </rPr>
      <t xml:space="preserve">FUENTE: POBLACION Y SUPERFICIE: </t>
    </r>
    <r>
      <rPr>
        <sz val="10"/>
        <rFont val="Roboto Regular"/>
      </rPr>
      <t>CENSO DE POBLACIÓN Y VIVIENDAS 2001 - INDEC</t>
    </r>
  </si>
  <si>
    <t>(1)  -  ampliar el número de líneas de la tabla si necesario para inserir todas las municipalidades</t>
  </si>
  <si>
    <t>promedio / persona</t>
  </si>
  <si>
    <r>
      <t>Municipalidad</t>
    </r>
    <r>
      <rPr>
        <sz val="12"/>
        <rFont val="Roboto Bold"/>
      </rPr>
      <t xml:space="preserve"> </t>
    </r>
    <r>
      <rPr>
        <vertAlign val="superscript"/>
        <sz val="12"/>
        <color indexed="57"/>
        <rFont val="Roboto Bold"/>
      </rPr>
      <t>(1)</t>
    </r>
  </si>
  <si>
    <t xml:space="preserve">Base: Dec/2007 </t>
  </si>
  <si>
    <r>
      <rPr>
        <sz val="12"/>
        <color indexed="57"/>
        <rFont val="Roboto Bold"/>
      </rPr>
      <t xml:space="preserve"> A)</t>
    </r>
    <r>
      <rPr>
        <sz val="12"/>
        <rFont val="Roboto Regular"/>
      </rPr>
      <t xml:space="preserve"> Las tablas siguientes deben ser llenadas para el total de la área metropolitana (si hay datos compatibles, por ejemplo de una encuesta OD) o por municipalidad, con prioridad para la ciudad central más importante</t>
    </r>
  </si>
  <si>
    <r>
      <rPr>
        <sz val="12"/>
        <color indexed="57"/>
        <rFont val="Roboto Regular"/>
      </rPr>
      <t>B)</t>
    </r>
    <r>
      <rPr>
        <sz val="12"/>
        <rFont val="Roboto Regular"/>
      </rPr>
      <t xml:space="preserve"> Por favor NO cambie la estructura (líneas y columnas) ni la posición de las tablas para facilitar la sistematización de los datos; utilice los campos "otros" existentes para informar datos que non caben en las otras células y explique lo que sea necesario por debajo de la tabla. En casos de necesidad real haga su própria tabla en el lado derecho de la página</t>
    </r>
  </si>
  <si>
    <r>
      <rPr>
        <sz val="14"/>
        <color indexed="30"/>
        <rFont val="Roboto Regular"/>
      </rPr>
      <t xml:space="preserve">1. </t>
    </r>
    <r>
      <rPr>
        <sz val="14"/>
        <rFont val="Roboto Regular"/>
      </rPr>
      <t xml:space="preserve">Superficie </t>
    </r>
  </si>
  <si>
    <r>
      <rPr>
        <sz val="14"/>
        <color indexed="30"/>
        <rFont val="Roboto Regular"/>
      </rPr>
      <t>2.</t>
    </r>
    <r>
      <rPr>
        <sz val="14"/>
        <rFont val="Roboto Regular"/>
      </rPr>
      <t xml:space="preserve"> Población</t>
    </r>
  </si>
  <si>
    <r>
      <rPr>
        <sz val="14"/>
        <color indexed="30"/>
        <rFont val="Roboto Regular"/>
      </rPr>
      <t xml:space="preserve">3. </t>
    </r>
    <r>
      <rPr>
        <sz val="14"/>
        <rFont val="Roboto Regular"/>
      </rPr>
      <t>Empleos</t>
    </r>
  </si>
  <si>
    <r>
      <rPr>
        <sz val="10"/>
        <color indexed="30"/>
        <rFont val="Roboto Regular"/>
      </rPr>
      <t xml:space="preserve">FUENTE: </t>
    </r>
    <r>
      <rPr>
        <sz val="10"/>
        <rFont val="Roboto Regular"/>
      </rPr>
      <t>MINISTERIO DE TRABAJO Y SEGURIDAD SOCIAL</t>
    </r>
  </si>
  <si>
    <r>
      <rPr>
        <sz val="14"/>
        <color indexed="30"/>
        <rFont val="Roboto Regular"/>
      </rPr>
      <t xml:space="preserve">4. </t>
    </r>
    <r>
      <rPr>
        <sz val="14"/>
        <rFont val="Roboto Regular"/>
      </rPr>
      <t>Ingreso promedio y PIB</t>
    </r>
  </si>
  <si>
    <r>
      <t>10</t>
    </r>
    <r>
      <rPr>
        <vertAlign val="superscript"/>
        <sz val="12"/>
        <rFont val="Roboto Regular"/>
      </rPr>
      <t>6</t>
    </r>
    <r>
      <rPr>
        <sz val="12"/>
        <rFont val="Roboto Regular"/>
      </rPr>
      <t>Pesos</t>
    </r>
  </si>
  <si>
    <r>
      <t xml:space="preserve">PIB local o regional </t>
    </r>
    <r>
      <rPr>
        <vertAlign val="superscript"/>
        <sz val="12"/>
        <color indexed="57"/>
        <rFont val="Roboto Regular"/>
      </rPr>
      <t>(1)</t>
    </r>
  </si>
  <si>
    <t>(1)  Corresponde al AMBA</t>
  </si>
  <si>
    <t>(2)  Banco Central de la República Argentina, cotización del 28/12/07</t>
  </si>
  <si>
    <r>
      <rPr>
        <sz val="14"/>
        <color indexed="30"/>
        <rFont val="Roboto Regular"/>
      </rPr>
      <t xml:space="preserve">5. </t>
    </r>
    <r>
      <rPr>
        <sz val="14"/>
        <rFont val="Roboto Regular"/>
      </rPr>
      <t>Sistema vial urbano</t>
    </r>
  </si>
  <si>
    <r>
      <t xml:space="preserve">Clase de vía urbana </t>
    </r>
    <r>
      <rPr>
        <vertAlign val="superscript"/>
        <sz val="12"/>
        <color indexed="57"/>
        <rFont val="Roboto Regular"/>
      </rPr>
      <t>(1)</t>
    </r>
  </si>
  <si>
    <r>
      <t xml:space="preserve">Carriles </t>
    </r>
    <r>
      <rPr>
        <vertAlign val="superscript"/>
        <sz val="12"/>
        <color indexed="57"/>
        <rFont val="Roboto Regular"/>
      </rPr>
      <t>(2)</t>
    </r>
  </si>
  <si>
    <r>
      <t xml:space="preserve">Vías utilizadas por el transporte público (km) </t>
    </r>
    <r>
      <rPr>
        <vertAlign val="superscript"/>
        <sz val="12"/>
        <color indexed="57"/>
        <rFont val="Roboto Regular"/>
      </rPr>
      <t>(3)</t>
    </r>
  </si>
  <si>
    <t>(1)  incluir parte urbana de las carreteras que atraviesan el área.</t>
  </si>
  <si>
    <t>(2)  promedio (ponderado por la longitud) de las vías.</t>
  </si>
  <si>
    <t>(3)  longitud de vías que el transporte público utiliza; diverso de la longitud de líneas, que está en la tabla 18.</t>
  </si>
  <si>
    <r>
      <rPr>
        <sz val="10"/>
        <color indexed="30"/>
        <rFont val="Roboto Regular"/>
      </rPr>
      <t xml:space="preserve">FUENTE: </t>
    </r>
    <r>
      <rPr>
        <sz val="10"/>
        <rFont val="Roboto Regular"/>
      </rPr>
      <t>LINEAMIENTOS ESTRATEGICOS PARA LA REGION METROPOLITANA DE BUENOS AIRES-SUBSECRETARIA DE URBANISMO Y VIVIENDA PCIA DE BUENOS AIRES</t>
    </r>
  </si>
  <si>
    <r>
      <rPr>
        <sz val="14"/>
        <color indexed="30"/>
        <rFont val="Roboto Regular"/>
      </rPr>
      <t xml:space="preserve">6. </t>
    </r>
    <r>
      <rPr>
        <sz val="14"/>
        <rFont val="Roboto Regular"/>
      </rPr>
      <t>Intersecciones con semáforos</t>
    </r>
  </si>
  <si>
    <r>
      <t xml:space="preserve">DATOS EXCLUSIVAMENTE DE LA CIUDAD DE BUENOS AIRES  </t>
    </r>
    <r>
      <rPr>
        <sz val="10"/>
        <color indexed="30"/>
        <rFont val="Roboto Regular"/>
      </rPr>
      <t xml:space="preserve"> </t>
    </r>
    <r>
      <rPr>
        <sz val="10"/>
        <color indexed="30"/>
        <rFont val="Roboto Regular"/>
      </rPr>
      <t xml:space="preserve">FUENTE: </t>
    </r>
    <r>
      <rPr>
        <sz val="10"/>
        <rFont val="Roboto Regular"/>
      </rPr>
      <t>DIRECCION GENERAL DE TRANSITO DE LA CABA</t>
    </r>
  </si>
  <si>
    <r>
      <rPr>
        <sz val="14"/>
        <color indexed="30"/>
        <rFont val="Roboto Regular"/>
      </rPr>
      <t xml:space="preserve">7. </t>
    </r>
    <r>
      <rPr>
        <sz val="14"/>
        <rFont val="Roboto Regular"/>
      </rPr>
      <t>Preferencia vial al transporte público en buses</t>
    </r>
  </si>
  <si>
    <r>
      <t xml:space="preserve">Otros </t>
    </r>
    <r>
      <rPr>
        <vertAlign val="superscript"/>
        <sz val="12"/>
        <color indexed="57"/>
        <rFont val="Roboto Regular"/>
      </rPr>
      <t>(1)</t>
    </r>
  </si>
  <si>
    <t xml:space="preserve">(1)  especificar </t>
  </si>
  <si>
    <r>
      <t xml:space="preserve">DATOS EXCLUSIVAMENTE DE LA CIUDAD DE BUENOS AIRES  </t>
    </r>
    <r>
      <rPr>
        <sz val="10"/>
        <color indexed="30"/>
        <rFont val="Roboto Regular"/>
      </rPr>
      <t xml:space="preserve"> </t>
    </r>
    <r>
      <rPr>
        <sz val="10"/>
        <color indexed="30"/>
        <rFont val="Roboto Regular"/>
      </rPr>
      <t xml:space="preserve">FUENTE: </t>
    </r>
    <r>
      <rPr>
        <sz val="10"/>
        <rFont val="Roboto Regular"/>
      </rPr>
      <t>DIRECCION GENERAL DE TRANSPORTE DE LA CABA</t>
    </r>
  </si>
  <si>
    <r>
      <rPr>
        <sz val="14"/>
        <color indexed="30"/>
        <rFont val="Roboto Regular"/>
      </rPr>
      <t xml:space="preserve">8. </t>
    </r>
    <r>
      <rPr>
        <sz val="14"/>
        <rFont val="Roboto Regular"/>
      </rPr>
      <t>Calles peatonales y ciclorutas</t>
    </r>
  </si>
  <si>
    <r>
      <t xml:space="preserve">Calles peatonales exclusivas </t>
    </r>
    <r>
      <rPr>
        <vertAlign val="superscript"/>
        <sz val="12"/>
        <color indexed="57"/>
        <rFont val="Roboto Regular"/>
      </rPr>
      <t>(1)</t>
    </r>
    <r>
      <rPr>
        <vertAlign val="superscript"/>
        <sz val="12"/>
        <rFont val="Roboto Regular"/>
      </rPr>
      <t xml:space="preserve"> </t>
    </r>
    <r>
      <rPr>
        <sz val="12"/>
        <rFont val="Roboto Regular"/>
      </rPr>
      <t>(km)</t>
    </r>
  </si>
  <si>
    <r>
      <t xml:space="preserve">  - Ciclocarriles </t>
    </r>
    <r>
      <rPr>
        <vertAlign val="superscript"/>
        <sz val="12"/>
        <color indexed="57"/>
        <rFont val="Roboto Regular"/>
      </rPr>
      <t>(2)</t>
    </r>
    <r>
      <rPr>
        <sz val="12"/>
        <rFont val="Roboto Regular"/>
      </rPr>
      <t xml:space="preserve"> </t>
    </r>
  </si>
  <si>
    <r>
      <t xml:space="preserve">  - Ciclovias </t>
    </r>
    <r>
      <rPr>
        <vertAlign val="superscript"/>
        <sz val="12"/>
        <color indexed="57"/>
        <rFont val="Roboto Regular"/>
      </rPr>
      <t>(3)</t>
    </r>
    <r>
      <rPr>
        <sz val="12"/>
        <rFont val="Roboto Regular"/>
      </rPr>
      <t xml:space="preserve">  </t>
    </r>
  </si>
  <si>
    <t>(1)  exclusivas de peatones.</t>
  </si>
  <si>
    <t>(2)  carril sencillo junto a la vereda.</t>
  </si>
  <si>
    <t>(3)  carril segregado fisicamente del tráfico general.</t>
  </si>
  <si>
    <r>
      <rPr>
        <sz val="10"/>
        <color indexed="57"/>
        <rFont val="Roboto Regular"/>
      </rPr>
      <t xml:space="preserve">(1) </t>
    </r>
    <r>
      <rPr>
        <sz val="10"/>
        <color indexed="30"/>
        <rFont val="Roboto Regular"/>
      </rPr>
      <t>FUENTE:</t>
    </r>
    <r>
      <rPr>
        <sz val="10"/>
        <color indexed="57"/>
        <rFont val="Roboto Regular"/>
      </rPr>
      <t xml:space="preserve"> </t>
    </r>
    <r>
      <rPr>
        <sz val="10"/>
        <rFont val="Roboto Regular"/>
      </rPr>
      <t>DIRECCION GENERAL DE TRANSPORTE DE LA CABA Y MUNICIPIOS AMBA</t>
    </r>
  </si>
  <si>
    <r>
      <rPr>
        <sz val="10"/>
        <color indexed="57"/>
        <rFont val="Roboto Regular"/>
      </rPr>
      <t xml:space="preserve">(2 Y 3) </t>
    </r>
    <r>
      <rPr>
        <sz val="10"/>
        <color indexed="30"/>
        <rFont val="Roboto Regular"/>
      </rPr>
      <t>FUENTE:</t>
    </r>
    <r>
      <rPr>
        <sz val="10"/>
        <rFont val="Roboto Regular"/>
      </rPr>
      <t xml:space="preserve"> DIRECCION GENERAL DE TRANSPORTE DE LA CABA Y MUNICIPIOS AMBA</t>
    </r>
  </si>
  <si>
    <r>
      <rPr>
        <sz val="14"/>
        <color indexed="30"/>
        <rFont val="Roboto Regular"/>
      </rPr>
      <t xml:space="preserve">9. </t>
    </r>
    <r>
      <rPr>
        <sz val="14"/>
        <rFont val="Roboto Regular"/>
      </rPr>
      <t xml:space="preserve">Flota de vehículos </t>
    </r>
  </si>
  <si>
    <r>
      <t xml:space="preserve">  Otra energía </t>
    </r>
    <r>
      <rPr>
        <vertAlign val="superscript"/>
        <sz val="12"/>
        <color indexed="57"/>
        <rFont val="Roboto Regular"/>
      </rPr>
      <t>(5)</t>
    </r>
    <r>
      <rPr>
        <sz val="12"/>
        <color indexed="8"/>
        <rFont val="Roboto Regular"/>
      </rPr>
      <t xml:space="preserve"> </t>
    </r>
  </si>
  <si>
    <r>
      <t xml:space="preserve">  Taxis </t>
    </r>
    <r>
      <rPr>
        <vertAlign val="superscript"/>
        <sz val="12"/>
        <color indexed="57"/>
        <rFont val="Roboto Regular"/>
      </rPr>
      <t>(1)</t>
    </r>
    <r>
      <rPr>
        <sz val="12"/>
        <color indexed="30"/>
        <rFont val="Roboto Regular"/>
      </rPr>
      <t xml:space="preserve"> </t>
    </r>
  </si>
  <si>
    <t xml:space="preserve"> Sub total TI</t>
  </si>
  <si>
    <r>
      <t xml:space="preserve">  Taxis colectivos </t>
    </r>
    <r>
      <rPr>
        <vertAlign val="superscript"/>
        <sz val="12"/>
        <color indexed="57"/>
        <rFont val="Roboto Regular"/>
      </rPr>
      <t>(2)</t>
    </r>
  </si>
  <si>
    <t xml:space="preserve">  -  Standard</t>
  </si>
  <si>
    <t xml:space="preserve">  -  Minibuses</t>
  </si>
  <si>
    <t xml:space="preserve">  -  Articulados</t>
  </si>
  <si>
    <t xml:space="preserve">  -  Bi-articulados</t>
  </si>
  <si>
    <t xml:space="preserve">  Sub total transporte publico sobre 0umáticos</t>
  </si>
  <si>
    <t xml:space="preserve"> Sub total transporte público en rieles</t>
  </si>
  <si>
    <r>
      <t xml:space="preserve">Autobús (uso privado) </t>
    </r>
    <r>
      <rPr>
        <b/>
        <vertAlign val="superscript"/>
        <sz val="12"/>
        <color indexed="57"/>
        <rFont val="Roboto Regular"/>
      </rPr>
      <t>(3)</t>
    </r>
  </si>
  <si>
    <r>
      <t xml:space="preserve">Otros </t>
    </r>
    <r>
      <rPr>
        <b/>
        <vertAlign val="superscript"/>
        <sz val="12"/>
        <color indexed="57"/>
        <rFont val="Roboto Regular"/>
      </rPr>
      <t>(4)</t>
    </r>
  </si>
  <si>
    <t>(1)  taxis de uso individual</t>
  </si>
  <si>
    <t>(2)  autos para uso (pago) simultaneo de varias personas</t>
  </si>
  <si>
    <t>(3)  autobuses alquilados por empleadores</t>
  </si>
  <si>
    <t>(4)  vehículos especiales (fuera de las normas)</t>
  </si>
  <si>
    <t>(5)  especificar</t>
  </si>
  <si>
    <r>
      <rPr>
        <sz val="10"/>
        <color indexed="30"/>
        <rFont val="Roboto Regular"/>
      </rPr>
      <t>FUENTE:</t>
    </r>
    <r>
      <rPr>
        <sz val="10"/>
        <color indexed="57"/>
        <rFont val="Roboto Regular"/>
      </rPr>
      <t xml:space="preserve"> </t>
    </r>
    <r>
      <rPr>
        <sz val="10"/>
        <rFont val="Roboto Regular"/>
      </rPr>
      <t>TAXIS LINEAMIENTOS ESTRATEGICOS PARA LA REGION METROPOLITANA DE BUENOS AIRES-SUBSECRETARIA DE URBANISMO Y VIVIENDA PCIA DE BUENOS AIRES</t>
    </r>
  </si>
  <si>
    <r>
      <rPr>
        <sz val="10"/>
        <color indexed="30"/>
        <rFont val="Roboto Regular"/>
      </rPr>
      <t xml:space="preserve">FUENTE: </t>
    </r>
    <r>
      <rPr>
        <sz val="10"/>
        <rFont val="Roboto Regular"/>
      </rPr>
      <t>TAXIS FLOTA EN OPERACIÓN: EST PROPIA</t>
    </r>
  </si>
  <si>
    <r>
      <rPr>
        <sz val="10"/>
        <color indexed="30"/>
        <rFont val="Roboto Regular"/>
      </rPr>
      <t>FUENTE:</t>
    </r>
    <r>
      <rPr>
        <sz val="10"/>
        <rFont val="Roboto Regular"/>
      </rPr>
      <t xml:space="preserve"> TAXIS ANTIGÜEDAD: DIRECCION DE TRANSPORTE DE LA CABA</t>
    </r>
  </si>
  <si>
    <r>
      <rPr>
        <sz val="10"/>
        <color indexed="30"/>
        <rFont val="Roboto Regular"/>
      </rPr>
      <t xml:space="preserve">FUENTE: </t>
    </r>
    <r>
      <rPr>
        <sz val="10"/>
        <rFont val="Roboto Regular"/>
      </rPr>
      <t>VANS Y BUSES: SISTAU Y CNRT</t>
    </r>
  </si>
  <si>
    <r>
      <rPr>
        <sz val="10"/>
        <color indexed="30"/>
        <rFont val="Roboto Regular"/>
      </rPr>
      <t xml:space="preserve">FUENTE: </t>
    </r>
    <r>
      <rPr>
        <sz val="10"/>
        <rFont val="Roboto Regular"/>
      </rPr>
      <t>ANTIGÜEDAD VANS Y BUSES: SISTAU Y CNRT</t>
    </r>
  </si>
  <si>
    <r>
      <rPr>
        <sz val="10"/>
        <color indexed="30"/>
        <rFont val="Roboto Regular"/>
      </rPr>
      <t>FUENTE:</t>
    </r>
    <r>
      <rPr>
        <sz val="10"/>
        <color indexed="57"/>
        <rFont val="Roboto Regular"/>
      </rPr>
      <t xml:space="preserve"> </t>
    </r>
    <r>
      <rPr>
        <sz val="10"/>
        <rFont val="Roboto Regular"/>
      </rPr>
      <t>SOBRE RIELES: CNRT</t>
    </r>
  </si>
  <si>
    <r>
      <rPr>
        <sz val="10"/>
        <color indexed="30"/>
        <rFont val="Roboto Regular"/>
      </rPr>
      <t xml:space="preserve">FUENTE: </t>
    </r>
    <r>
      <rPr>
        <sz val="10"/>
        <rFont val="Roboto Regular"/>
      </rPr>
      <t>TRANSPORTE ESCOLAR: DIRECCION GENERAL DE TRANSPORTE DE LA CABA</t>
    </r>
  </si>
  <si>
    <r>
      <t xml:space="preserve">10. </t>
    </r>
    <r>
      <rPr>
        <sz val="14"/>
        <color indexed="8"/>
        <rFont val="Roboto Regular"/>
      </rPr>
      <t>Viajes de personas por día, por modo</t>
    </r>
  </si>
  <si>
    <t xml:space="preserve">  Sub total transporte publico sobre neumáticos</t>
  </si>
  <si>
    <r>
      <t xml:space="preserve">A pie </t>
    </r>
    <r>
      <rPr>
        <b/>
        <vertAlign val="superscript"/>
        <sz val="12"/>
        <color indexed="57"/>
        <rFont val="Roboto Regular"/>
      </rPr>
      <t>(6)</t>
    </r>
  </si>
  <si>
    <t>(6)  Viajes exclusivamente a pie</t>
  </si>
  <si>
    <r>
      <rPr>
        <sz val="10"/>
        <color indexed="30"/>
        <rFont val="Roboto Regular"/>
      </rPr>
      <t>FUENTE:</t>
    </r>
    <r>
      <rPr>
        <sz val="10"/>
        <color indexed="30"/>
        <rFont val="Roboto Regular"/>
      </rPr>
      <t xml:space="preserve"> </t>
    </r>
    <r>
      <rPr>
        <sz val="10"/>
        <rFont val="Roboto Regular"/>
      </rPr>
      <t>PASAJEROS BUSES: SISTAU - SECRETARIA DE TRANSPORTE</t>
    </r>
  </si>
  <si>
    <r>
      <rPr>
        <sz val="10"/>
        <color indexed="30"/>
        <rFont val="Roboto Regular"/>
      </rPr>
      <t xml:space="preserve">FUENTE: </t>
    </r>
    <r>
      <rPr>
        <sz val="10"/>
        <rFont val="Roboto Regular"/>
      </rPr>
      <t>PASAJEROS RIELES: GERENCIA DE CONCESIONES FERROVIARIAS -CNRT</t>
    </r>
  </si>
  <si>
    <r>
      <rPr>
        <sz val="10"/>
        <color indexed="30"/>
        <rFont val="Roboto Regular"/>
      </rPr>
      <t xml:space="preserve">FUENTE: </t>
    </r>
    <r>
      <rPr>
        <sz val="10"/>
        <rFont val="Roboto Regular"/>
      </rPr>
      <t>PASAJEROS TRANSPORTE ESCOLAR: ESTIMACION PROPIA</t>
    </r>
  </si>
  <si>
    <r>
      <rPr>
        <sz val="10"/>
        <color indexed="30"/>
        <rFont val="Roboto Regular"/>
      </rPr>
      <t>FUENTE:</t>
    </r>
    <r>
      <rPr>
        <sz val="10"/>
        <color indexed="30"/>
        <rFont val="Roboto Regular"/>
      </rPr>
      <t xml:space="preserve"> </t>
    </r>
    <r>
      <rPr>
        <sz val="10"/>
        <rFont val="Roboto Regular"/>
      </rPr>
      <t>OCUPACION</t>
    </r>
  </si>
  <si>
    <r>
      <rPr>
        <sz val="10"/>
        <color indexed="30"/>
        <rFont val="Roboto Regular"/>
      </rPr>
      <t xml:space="preserve">FUENTE: </t>
    </r>
    <r>
      <rPr>
        <sz val="10"/>
        <rFont val="Roboto Regular"/>
      </rPr>
      <t>PASAJEROS VANS: LINEAMIENTOS ESTRATEGICOS PARA LA REGION METROPOLITANA DE BUENOS AIRES-SUBSECRETARIA DE URBANISMO Y VIVIENDA PCIA DE BUENOS AIRES</t>
    </r>
  </si>
  <si>
    <r>
      <rPr>
        <sz val="10"/>
        <color indexed="30"/>
        <rFont val="Roboto Regular"/>
      </rPr>
      <t>FUENTE:</t>
    </r>
    <r>
      <rPr>
        <sz val="10"/>
        <rFont val="Roboto Regular"/>
      </rPr>
      <t xml:space="preserve"> OCUPACION AUTOMOVILES: SUBSECRETARIA DE TRANSPORTE Y TRANSITO  DE LA CABA</t>
    </r>
  </si>
  <si>
    <r>
      <rPr>
        <sz val="10"/>
        <color indexed="30"/>
        <rFont val="Roboto Regular"/>
      </rPr>
      <t xml:space="preserve">FUENTE: </t>
    </r>
    <r>
      <rPr>
        <sz val="10"/>
        <rFont val="Roboto Regular"/>
      </rPr>
      <t>OCUPACION VANS: ESTIMACIÓN PROPIA</t>
    </r>
  </si>
  <si>
    <r>
      <rPr>
        <sz val="10"/>
        <color indexed="30"/>
        <rFont val="Roboto Regular"/>
      </rPr>
      <t>FUENTE:</t>
    </r>
    <r>
      <rPr>
        <sz val="10"/>
        <color indexed="30"/>
        <rFont val="Roboto Regular"/>
      </rPr>
      <t xml:space="preserve"> </t>
    </r>
    <r>
      <rPr>
        <sz val="10"/>
        <rFont val="Roboto Regular"/>
      </rPr>
      <t>OCUPACION COLECTIVOS: CNRT Y CAMARAS DE AUTOTRANSPORTE</t>
    </r>
  </si>
  <si>
    <r>
      <rPr>
        <sz val="10"/>
        <color indexed="30"/>
        <rFont val="Roboto Regular"/>
      </rPr>
      <t>FUENTE:</t>
    </r>
    <r>
      <rPr>
        <sz val="10"/>
        <rFont val="Roboto Regular"/>
      </rPr>
      <t xml:space="preserve"> OCUPACION PUBLICO SOBRE RIELES: CNRT Y METROVIAS</t>
    </r>
  </si>
  <si>
    <r>
      <rPr>
        <sz val="10"/>
        <color indexed="30"/>
        <rFont val="Roboto Regular"/>
      </rPr>
      <t>FUENTE:</t>
    </r>
    <r>
      <rPr>
        <sz val="10"/>
        <color indexed="30"/>
        <rFont val="Roboto Regular"/>
      </rPr>
      <t xml:space="preserve"> </t>
    </r>
    <r>
      <rPr>
        <sz val="10"/>
        <rFont val="Roboto Regular"/>
      </rPr>
      <t>OCUPACION TRANSPORTE ESCOLAR: ESTIMACION PROPIA</t>
    </r>
  </si>
  <si>
    <r>
      <rPr>
        <sz val="14"/>
        <color indexed="30"/>
        <rFont val="Roboto Regular"/>
      </rPr>
      <t xml:space="preserve">11. </t>
    </r>
    <r>
      <rPr>
        <sz val="14"/>
        <rFont val="Roboto Regular"/>
      </rPr>
      <t>Recorridos por día, por modo</t>
    </r>
  </si>
  <si>
    <r>
      <rPr>
        <sz val="10"/>
        <color indexed="30"/>
        <rFont val="Roboto Regular"/>
      </rPr>
      <t>FUENTE:</t>
    </r>
    <r>
      <rPr>
        <sz val="10"/>
        <color indexed="30"/>
        <rFont val="Roboto Regular"/>
      </rPr>
      <t xml:space="preserve"> </t>
    </r>
    <r>
      <rPr>
        <sz val="10"/>
        <rFont val="Roboto Regular"/>
      </rPr>
      <t>CNRT Y SISTAU</t>
    </r>
  </si>
  <si>
    <r>
      <rPr>
        <sz val="14"/>
        <color indexed="30"/>
        <rFont val="Roboto Regular"/>
      </rPr>
      <t xml:space="preserve">12. </t>
    </r>
    <r>
      <rPr>
        <sz val="14"/>
        <rFont val="Roboto Regular"/>
      </rPr>
      <t>Tiempos y distancias promedios</t>
    </r>
  </si>
  <si>
    <r>
      <t>Densidad dentro del vehículo (pers/m</t>
    </r>
    <r>
      <rPr>
        <vertAlign val="superscript"/>
        <sz val="12"/>
        <rFont val="Roboto Regular"/>
      </rPr>
      <t>2</t>
    </r>
    <r>
      <rPr>
        <sz val="12"/>
        <rFont val="Roboto Regular"/>
      </rPr>
      <t xml:space="preserve">) </t>
    </r>
    <r>
      <rPr>
        <vertAlign val="superscript"/>
        <sz val="12"/>
        <color indexed="57"/>
        <rFont val="Roboto Regular"/>
      </rPr>
      <t>(7)</t>
    </r>
  </si>
  <si>
    <r>
      <t xml:space="preserve">a pie </t>
    </r>
    <r>
      <rPr>
        <vertAlign val="superscript"/>
        <sz val="12"/>
        <color indexed="57"/>
        <rFont val="Roboto Regular"/>
      </rPr>
      <t xml:space="preserve"> (6)</t>
    </r>
  </si>
  <si>
    <r>
      <t xml:space="preserve">A pie </t>
    </r>
    <r>
      <rPr>
        <b/>
        <vertAlign val="superscript"/>
        <sz val="12"/>
        <color indexed="57"/>
        <rFont val="Roboto Regular"/>
      </rPr>
      <t>(5)</t>
    </r>
  </si>
  <si>
    <t xml:space="preserve">(5)   viajes exclusivamente a pie </t>
  </si>
  <si>
    <t xml:space="preserve">(6)  tiempo caminando del origen hasta el vehículo </t>
  </si>
  <si>
    <t>(7)   considerando el área de la plataforma del vehículo</t>
  </si>
  <si>
    <r>
      <rPr>
        <sz val="10"/>
        <color indexed="30"/>
        <rFont val="Roboto Regular"/>
      </rPr>
      <t xml:space="preserve">FUENTE BUSES: </t>
    </r>
    <r>
      <rPr>
        <sz val="10"/>
        <rFont val="Roboto Regular"/>
      </rPr>
      <t>CAMARAS DE AUTOTRANSPORTE</t>
    </r>
  </si>
  <si>
    <r>
      <rPr>
        <sz val="10"/>
        <color indexed="30"/>
        <rFont val="Roboto Regular"/>
      </rPr>
      <t xml:space="preserve">FUENTE PUBLICO POR RIELES: </t>
    </r>
    <r>
      <rPr>
        <sz val="10"/>
        <rFont val="Roboto Regular"/>
      </rPr>
      <t>METROVIAS</t>
    </r>
  </si>
  <si>
    <r>
      <rPr>
        <sz val="14"/>
        <color indexed="30"/>
        <rFont val="Roboto Regular"/>
      </rPr>
      <t>13.</t>
    </r>
    <r>
      <rPr>
        <sz val="14"/>
        <rFont val="Roboto Regular"/>
      </rPr>
      <t xml:space="preserve"> Empleados en la gestión del tránsito</t>
    </r>
  </si>
  <si>
    <t>(1)  especificar</t>
  </si>
  <si>
    <r>
      <rPr>
        <sz val="14"/>
        <color indexed="30"/>
        <rFont val="Roboto Regular"/>
      </rPr>
      <t>14.</t>
    </r>
    <r>
      <rPr>
        <sz val="14"/>
        <color indexed="30"/>
        <rFont val="Roboto Regular"/>
      </rPr>
      <t xml:space="preserve"> </t>
    </r>
    <r>
      <rPr>
        <sz val="14"/>
        <rFont val="Roboto Regular"/>
      </rPr>
      <t>Recursos materiales para la gestión del tránsito</t>
    </r>
  </si>
  <si>
    <r>
      <t xml:space="preserve">Equipos electrónicos de fiscalizació </t>
    </r>
    <r>
      <rPr>
        <vertAlign val="superscript"/>
        <sz val="12"/>
        <color indexed="57"/>
        <rFont val="Roboto Regular"/>
      </rPr>
      <t>(1)</t>
    </r>
  </si>
  <si>
    <r>
      <t xml:space="preserve">Otros </t>
    </r>
    <r>
      <rPr>
        <vertAlign val="superscript"/>
        <sz val="12"/>
        <color indexed="57"/>
        <rFont val="Roboto Regular"/>
      </rPr>
      <t>(2)</t>
    </r>
  </si>
  <si>
    <t>(1)   radares, otros equipos de control de velocidad y camaras de televisión</t>
  </si>
  <si>
    <t>(2)   especificar</t>
  </si>
  <si>
    <r>
      <rPr>
        <sz val="14"/>
        <color indexed="30"/>
        <rFont val="Roboto Regular"/>
      </rPr>
      <t xml:space="preserve">15. </t>
    </r>
    <r>
      <rPr>
        <sz val="14"/>
        <rFont val="Roboto Regular"/>
      </rPr>
      <t>Operaciones especiales de gestión de tránsito</t>
    </r>
  </si>
  <si>
    <r>
      <t xml:space="preserve">Carriles exclusivos de transporte público en hora punta </t>
    </r>
    <r>
      <rPr>
        <vertAlign val="superscript"/>
        <sz val="12"/>
        <color indexed="57"/>
        <rFont val="Roboto Regular"/>
      </rPr>
      <t>(1)</t>
    </r>
  </si>
  <si>
    <r>
      <t>Carriles reversibles para ómnibus en hora punta</t>
    </r>
    <r>
      <rPr>
        <sz val="12"/>
        <color indexed="57"/>
        <rFont val="Roboto Regular"/>
      </rPr>
      <t xml:space="preserve"> </t>
    </r>
    <r>
      <rPr>
        <vertAlign val="superscript"/>
        <sz val="12"/>
        <color indexed="57"/>
        <rFont val="Roboto Regular"/>
      </rPr>
      <t>(2)</t>
    </r>
  </si>
  <si>
    <r>
      <t>Carriles reversibles para autos en hora punta</t>
    </r>
    <r>
      <rPr>
        <sz val="12"/>
        <color indexed="57"/>
        <rFont val="Roboto Regular"/>
      </rPr>
      <t xml:space="preserve"> </t>
    </r>
    <r>
      <rPr>
        <vertAlign val="superscript"/>
        <sz val="12"/>
        <color indexed="57"/>
        <rFont val="Roboto Regular"/>
      </rPr>
      <t>(3)</t>
    </r>
  </si>
  <si>
    <r>
      <t xml:space="preserve">Ciclocarriles/ciclovías en fines de semana </t>
    </r>
    <r>
      <rPr>
        <vertAlign val="superscript"/>
        <sz val="12"/>
        <color indexed="57"/>
        <rFont val="Roboto Regular"/>
      </rPr>
      <t>(4)</t>
    </r>
  </si>
  <si>
    <r>
      <t>Otros</t>
    </r>
    <r>
      <rPr>
        <sz val="12"/>
        <color indexed="57"/>
        <rFont val="Roboto Regular"/>
      </rPr>
      <t xml:space="preserve"> </t>
    </r>
    <r>
      <rPr>
        <vertAlign val="superscript"/>
        <sz val="12"/>
        <color indexed="57"/>
        <rFont val="Roboto Regular"/>
      </rPr>
      <t>(5)</t>
    </r>
  </si>
  <si>
    <t xml:space="preserve">(1)   carriles que operan para el tránsito general y que en hora punta son exclusivos para el transporte público </t>
  </si>
  <si>
    <t xml:space="preserve">(2)   carriles que en hora punta tienen su circulación revertida para uso del transporte público </t>
  </si>
  <si>
    <t>(3)  carriles que en hora punta tienen su circulación revertida para uso del auto</t>
  </si>
  <si>
    <t>(4)  carriles que en fines de semana son utilizados exclusivamente por bicicletas</t>
  </si>
  <si>
    <t xml:space="preserve">(5)  especificar </t>
  </si>
  <si>
    <r>
      <rPr>
        <sz val="10"/>
        <color indexed="57"/>
        <rFont val="Roboto Regular"/>
      </rPr>
      <t xml:space="preserve">(1) </t>
    </r>
    <r>
      <rPr>
        <sz val="10"/>
        <color indexed="30"/>
        <rFont val="Roboto Regular"/>
      </rPr>
      <t xml:space="preserve">FUENTE: </t>
    </r>
    <r>
      <rPr>
        <sz val="10"/>
        <rFont val="Roboto Regular"/>
      </rPr>
      <t>DIRECCION GENERAL DE TRANSPORTE DE LA CABA Y MUNICIPIOS AMBA</t>
    </r>
  </si>
  <si>
    <r>
      <rPr>
        <sz val="10"/>
        <color indexed="57"/>
        <rFont val="Roboto Regular"/>
      </rPr>
      <t>(2 Y 3)</t>
    </r>
    <r>
      <rPr>
        <sz val="10"/>
        <rFont val="Roboto Regular"/>
      </rPr>
      <t xml:space="preserve"> </t>
    </r>
    <r>
      <rPr>
        <sz val="10"/>
        <color indexed="30"/>
        <rFont val="Roboto Regular"/>
      </rPr>
      <t>FUENTE:</t>
    </r>
    <r>
      <rPr>
        <sz val="10"/>
        <rFont val="Roboto Regular"/>
      </rPr>
      <t xml:space="preserve"> DIRECCION GENERAL DE TRANSPORTE DE LA CABA Y MUNICIPIOS AMBA</t>
    </r>
  </si>
  <si>
    <r>
      <rPr>
        <sz val="14"/>
        <color indexed="30"/>
        <rFont val="Roboto Regular"/>
      </rPr>
      <t xml:space="preserve">16. </t>
    </r>
    <r>
      <rPr>
        <sz val="14"/>
        <rFont val="Roboto Regular"/>
      </rPr>
      <t xml:space="preserve">Política de estacionamiento </t>
    </r>
  </si>
  <si>
    <r>
      <t xml:space="preserve">Área central </t>
    </r>
    <r>
      <rPr>
        <vertAlign val="superscript"/>
        <sz val="12"/>
        <color indexed="57"/>
        <rFont val="Roboto Regular"/>
      </rPr>
      <t>(1)</t>
    </r>
  </si>
  <si>
    <r>
      <t xml:space="preserve">(espacios) </t>
    </r>
    <r>
      <rPr>
        <vertAlign val="superscript"/>
        <sz val="12"/>
        <color indexed="57"/>
        <rFont val="Roboto Regular"/>
      </rPr>
      <t>(2)</t>
    </r>
  </si>
  <si>
    <t>(1)  Área central histórica de la ciudad, donde ocurre la mayoría de las actividades</t>
  </si>
  <si>
    <t>(2)  Dividir la longitud útil para estacionar de las vías por 6 metros</t>
  </si>
  <si>
    <r>
      <rPr>
        <sz val="10"/>
        <color indexed="30"/>
        <rFont val="Roboto Regular"/>
      </rPr>
      <t>FUENTE:</t>
    </r>
    <r>
      <rPr>
        <sz val="10"/>
        <rFont val="Roboto Regular"/>
      </rPr>
      <t xml:space="preserve"> DIRECCIÓN GENERAL DE TRANSPORTE - CABA</t>
    </r>
  </si>
  <si>
    <r>
      <rPr>
        <sz val="14"/>
        <color indexed="30"/>
        <rFont val="Roboto Regular"/>
      </rPr>
      <t xml:space="preserve">17. </t>
    </r>
    <r>
      <rPr>
        <sz val="14"/>
        <rFont val="Roboto Regular"/>
      </rPr>
      <t xml:space="preserve">Reglamentación de servicios de transporte público </t>
    </r>
  </si>
  <si>
    <r>
      <t>Área de cobertura espacial</t>
    </r>
    <r>
      <rPr>
        <vertAlign val="superscript"/>
        <sz val="12"/>
        <rFont val="Roboto Regular"/>
      </rPr>
      <t xml:space="preserve"> </t>
    </r>
    <r>
      <rPr>
        <vertAlign val="superscript"/>
        <sz val="12"/>
        <color indexed="57"/>
        <rFont val="Roboto Regular"/>
      </rPr>
      <t>(1)</t>
    </r>
  </si>
  <si>
    <r>
      <t xml:space="preserve">Sector público reglamentador  </t>
    </r>
    <r>
      <rPr>
        <vertAlign val="superscript"/>
        <sz val="12"/>
        <color indexed="57"/>
        <rFont val="Roboto Regular"/>
      </rPr>
      <t>(2)</t>
    </r>
  </si>
  <si>
    <r>
      <t xml:space="preserve">Clase de organización  </t>
    </r>
    <r>
      <rPr>
        <vertAlign val="superscript"/>
        <sz val="12"/>
        <color indexed="57"/>
        <rFont val="Roboto Regular"/>
      </rPr>
      <t>(3)</t>
    </r>
  </si>
  <si>
    <r>
      <t xml:space="preserve">Propriedad de los vehículos </t>
    </r>
    <r>
      <rPr>
        <vertAlign val="superscript"/>
        <sz val="12"/>
        <color indexed="57"/>
        <rFont val="Roboto Regular"/>
      </rPr>
      <t>(4)</t>
    </r>
  </si>
  <si>
    <r>
      <t xml:space="preserve">Instrumento legal </t>
    </r>
    <r>
      <rPr>
        <vertAlign val="superscript"/>
        <sz val="12"/>
        <color indexed="57"/>
        <rFont val="Roboto Regular"/>
      </rPr>
      <t>(5)</t>
    </r>
  </si>
  <si>
    <t>empresa privada / cooperativa / operador autónomo</t>
  </si>
  <si>
    <t xml:space="preserve">  - Standard</t>
  </si>
  <si>
    <t xml:space="preserve">  - Minibuses</t>
  </si>
  <si>
    <t xml:space="preserve">  - Articulados</t>
  </si>
  <si>
    <t xml:space="preserve">  - Bi-articulados</t>
  </si>
  <si>
    <t>(1)  Área en la cual el servicio opera; opciones: metropolitana; regional; municipal o "otras" (especificar)</t>
  </si>
  <si>
    <t>(2)  Opciones: alcaldía; regional/estatal; metropolitano; federal; o "no es reglamentado"(ilegal)</t>
  </si>
  <si>
    <t>(3)  Pública; empresa privada; cooperativa;  operador autónomo</t>
  </si>
  <si>
    <t>(4)  Pública o privada</t>
  </si>
  <si>
    <t>(5)  El que permite formalmente la prestación del servicio: concesión, permisología, autorización temporal</t>
  </si>
  <si>
    <r>
      <rPr>
        <sz val="10"/>
        <color indexed="30"/>
        <rFont val="Roboto Regular"/>
      </rPr>
      <t xml:space="preserve">FUENTE: </t>
    </r>
    <r>
      <rPr>
        <sz val="10"/>
        <color indexed="8"/>
        <rFont val="Roboto Regular"/>
      </rPr>
      <t>ELABORACION PROPIA EN BASE A NORMATIVA VIGENTE</t>
    </r>
  </si>
  <si>
    <r>
      <rPr>
        <sz val="14"/>
        <color indexed="30"/>
        <rFont val="Roboto Regular"/>
      </rPr>
      <t xml:space="preserve">18. </t>
    </r>
    <r>
      <rPr>
        <sz val="14"/>
        <rFont val="Roboto Regular"/>
      </rPr>
      <t>Oferta de servicios de transporte publico con rutas fijas</t>
    </r>
  </si>
  <si>
    <r>
      <t xml:space="preserve">Integración con otros servicios </t>
    </r>
    <r>
      <rPr>
        <vertAlign val="superscript"/>
        <sz val="12"/>
        <color indexed="57"/>
        <rFont val="Roboto Regular"/>
      </rPr>
      <t>(6)</t>
    </r>
  </si>
  <si>
    <r>
      <t xml:space="preserve">total (km) </t>
    </r>
    <r>
      <rPr>
        <vertAlign val="superscript"/>
        <sz val="12"/>
        <color indexed="57"/>
        <rFont val="Roboto Regular"/>
      </rPr>
      <t>(1)</t>
    </r>
  </si>
  <si>
    <r>
      <t xml:space="preserve">(min/ruta) </t>
    </r>
    <r>
      <rPr>
        <vertAlign val="superscript"/>
        <sz val="12"/>
        <color indexed="57"/>
        <rFont val="Roboto Regular"/>
      </rPr>
      <t>(2)</t>
    </r>
  </si>
  <si>
    <r>
      <t xml:space="preserve">entre paradas (m) </t>
    </r>
    <r>
      <rPr>
        <vertAlign val="superscript"/>
        <sz val="12"/>
        <color indexed="57"/>
        <rFont val="Roboto Regular"/>
      </rPr>
      <t>(3)</t>
    </r>
  </si>
  <si>
    <r>
      <t xml:space="preserve">en las paradas </t>
    </r>
    <r>
      <rPr>
        <vertAlign val="superscript"/>
        <sz val="12"/>
        <color indexed="57"/>
        <rFont val="Roboto Regular"/>
      </rPr>
      <t>(4)</t>
    </r>
  </si>
  <si>
    <r>
      <t xml:space="preserve">recaudo </t>
    </r>
    <r>
      <rPr>
        <vertAlign val="superscript"/>
        <sz val="12"/>
        <color indexed="57"/>
        <rFont val="Roboto Regular"/>
      </rPr>
      <t>(5)</t>
    </r>
  </si>
  <si>
    <t xml:space="preserve"> -  Standard</t>
  </si>
  <si>
    <t xml:space="preserve"> -  Minibuses</t>
  </si>
  <si>
    <t xml:space="preserve"> -  Articulados</t>
  </si>
  <si>
    <t xml:space="preserve"> -  Bi-articulados</t>
  </si>
  <si>
    <t>(1)  Longitud es la suma de todos los recorridos ida y vuelta de todas las rutas en operación</t>
  </si>
  <si>
    <t>(2)  Tiempo de recorrido promedio (ida y vuelta) de todas las rutas en operación</t>
  </si>
  <si>
    <t>(3)  Opciones: distancia (metros) cuando hay paradas; o "sin paradas" cuando no hay paradas fijas</t>
  </si>
  <si>
    <t>(4)  Opciones: sin información; solo número de líneas/rutas; o "completo" (información detallada con mapas)</t>
  </si>
  <si>
    <t>(5)  Opciones: interno al vehículo ("interno $"); interno en forma magnética; externo (máquinas especiales o bloqueos)</t>
  </si>
  <si>
    <t>(6)  Escribir el nombre del modo integrado</t>
  </si>
  <si>
    <r>
      <rPr>
        <sz val="10"/>
        <color indexed="30"/>
        <rFont val="Roboto Regular"/>
      </rPr>
      <t xml:space="preserve">FUENTE RUTAS VANS: </t>
    </r>
    <r>
      <rPr>
        <sz val="10"/>
        <rFont val="Roboto Regular"/>
      </rPr>
      <t>LINEAMIENTOS ESTRATEGICOS PARA LA REGION METROPOLITANA DE BUENOS AIRES-SUBSECRETARIA DE URBANISMO Y VIVIENDA PCIA DE BUENOS AIRES</t>
    </r>
  </si>
  <si>
    <r>
      <rPr>
        <sz val="10"/>
        <color indexed="30"/>
        <rFont val="Roboto Regular"/>
      </rPr>
      <t xml:space="preserve">FUENTE RUTAS BUSES Y LONGITUD: </t>
    </r>
    <r>
      <rPr>
        <sz val="10"/>
        <rFont val="Roboto Regular"/>
      </rPr>
      <t>PLATAMBA - SECRETARIA DE TRANSPORTE</t>
    </r>
  </si>
  <si>
    <r>
      <rPr>
        <sz val="10"/>
        <color indexed="30"/>
        <rFont val="Roboto Regular"/>
      </rPr>
      <t xml:space="preserve">FUENTE TIEMPO DE RECORRIDO BUSES: </t>
    </r>
    <r>
      <rPr>
        <sz val="10"/>
        <rFont val="Roboto Regular"/>
      </rPr>
      <t>ELABORACION PROPIA</t>
    </r>
  </si>
  <si>
    <r>
      <rPr>
        <sz val="10"/>
        <color indexed="30"/>
        <rFont val="Roboto Regular"/>
      </rPr>
      <t xml:space="preserve">FUENTE: VELOCIDAD PROMEDIO Y FRECUENCIA BUSES: </t>
    </r>
    <r>
      <rPr>
        <sz val="10"/>
        <rFont val="Roboto Regular"/>
      </rPr>
      <t>CNRT</t>
    </r>
  </si>
  <si>
    <r>
      <rPr>
        <sz val="10"/>
        <color indexed="30"/>
        <rFont val="Roboto Regular"/>
      </rPr>
      <t xml:space="preserve">FUENTE DISTANCIA ENTRE PARADAS: </t>
    </r>
    <r>
      <rPr>
        <sz val="10"/>
        <rFont val="Roboto Regular"/>
      </rPr>
      <t>DIRECCION DE TRANSPORTE CABA</t>
    </r>
  </si>
  <si>
    <r>
      <rPr>
        <sz val="10"/>
        <color indexed="30"/>
        <rFont val="Roboto Regular"/>
      </rPr>
      <t xml:space="preserve">FUENTE: LONGITUD RIELES, DISTANCIA ENTRE PARADAS Y VELOCIDAD PROMEDIO: </t>
    </r>
    <r>
      <rPr>
        <sz val="10"/>
        <rFont val="Roboto Regular"/>
      </rPr>
      <t>CNRT</t>
    </r>
  </si>
  <si>
    <r>
      <rPr>
        <sz val="10"/>
        <color indexed="30"/>
        <rFont val="Roboto Regular"/>
      </rPr>
      <t xml:space="preserve">FUENTE FRECUENCIA RIELES: </t>
    </r>
    <r>
      <rPr>
        <sz val="10"/>
        <rFont val="Roboto Regular"/>
      </rPr>
      <t xml:space="preserve">EMPRESAS OPERADORAS </t>
    </r>
  </si>
  <si>
    <r>
      <rPr>
        <sz val="14"/>
        <color indexed="30"/>
        <rFont val="Roboto Regular"/>
      </rPr>
      <t>19.</t>
    </r>
    <r>
      <rPr>
        <sz val="14"/>
        <rFont val="Roboto Regular"/>
      </rPr>
      <t xml:space="preserve"> Capacidad y ocupación de los vehículos de transporte público</t>
    </r>
  </si>
  <si>
    <r>
      <rPr>
        <sz val="10"/>
        <color indexed="30"/>
        <rFont val="Roboto Regular"/>
      </rPr>
      <t xml:space="preserve">FUENTE: </t>
    </r>
    <r>
      <rPr>
        <sz val="10"/>
        <rFont val="Roboto Regular"/>
      </rPr>
      <t>CNRT, SISTAU, EMPRESAS OPERADORAS, CAMARAS AUTOTRANSPORTE</t>
    </r>
  </si>
  <si>
    <r>
      <rPr>
        <sz val="14"/>
        <color indexed="30"/>
        <rFont val="Roboto Regular"/>
      </rPr>
      <t xml:space="preserve">20. </t>
    </r>
    <r>
      <rPr>
        <sz val="14"/>
        <rFont val="Roboto Regular"/>
      </rPr>
      <t>Trabajadores en transporte público</t>
    </r>
  </si>
  <si>
    <r>
      <t xml:space="preserve">Condición de trabajo de las personas </t>
    </r>
    <r>
      <rPr>
        <vertAlign val="superscript"/>
        <sz val="12"/>
        <color indexed="57"/>
        <rFont val="Roboto Regular"/>
      </rPr>
      <t>(2)</t>
    </r>
  </si>
  <si>
    <t>(1)  Administración, mantenimiento, fiscalización</t>
  </si>
  <si>
    <t>(2)  Si hay personas en las dos condiciones, apuntar con "X" en las dos columnas</t>
  </si>
  <si>
    <r>
      <rPr>
        <sz val="10"/>
        <color indexed="30"/>
        <rFont val="Roboto Regular"/>
      </rPr>
      <t xml:space="preserve">FUENTE EMPLEADOS RIELES: </t>
    </r>
    <r>
      <rPr>
        <sz val="10"/>
        <rFont val="Roboto Regular"/>
      </rPr>
      <t>CNRT</t>
    </r>
  </si>
  <si>
    <r>
      <rPr>
        <sz val="10"/>
        <color indexed="30"/>
        <rFont val="Roboto Regular"/>
      </rPr>
      <t xml:space="preserve">FUENTE EMPLEADOS BUSES: </t>
    </r>
    <r>
      <rPr>
        <sz val="10"/>
        <rFont val="Roboto Regular"/>
      </rPr>
      <t>CAMARAS EMPRESARIAS</t>
    </r>
  </si>
  <si>
    <r>
      <rPr>
        <sz val="10"/>
        <color indexed="30"/>
        <rFont val="Roboto Regular"/>
      </rPr>
      <t xml:space="preserve">FUENTE TAXIS, VANS Y TRASNPORTE ESCOLAR: </t>
    </r>
    <r>
      <rPr>
        <sz val="10"/>
        <rFont val="Roboto Regular"/>
      </rPr>
      <t>ESTIMACION PROPIA</t>
    </r>
  </si>
  <si>
    <r>
      <rPr>
        <sz val="14"/>
        <color indexed="30"/>
        <rFont val="Roboto Regular"/>
      </rPr>
      <t>21.</t>
    </r>
    <r>
      <rPr>
        <sz val="14"/>
        <rFont val="Roboto Regular"/>
      </rPr>
      <t xml:space="preserve"> Tarifas de transporte público</t>
    </r>
  </si>
  <si>
    <r>
      <t xml:space="preserve">Tarifa mínima </t>
    </r>
    <r>
      <rPr>
        <vertAlign val="superscript"/>
        <sz val="12"/>
        <color indexed="57"/>
        <rFont val="Roboto Regular"/>
      </rPr>
      <t>(1)</t>
    </r>
    <r>
      <rPr>
        <sz val="12"/>
        <rFont val="Roboto Regular"/>
      </rPr>
      <t xml:space="preserve"> ($)</t>
    </r>
  </si>
  <si>
    <r>
      <t xml:space="preserve">50% </t>
    </r>
    <r>
      <rPr>
        <sz val="12"/>
        <color indexed="57"/>
        <rFont val="Roboto Regular"/>
      </rPr>
      <t>(4)</t>
    </r>
  </si>
  <si>
    <t>(1)  Tarifa mínima, limitada por un recorrido máximo</t>
  </si>
  <si>
    <t>(2)  Abono</t>
  </si>
  <si>
    <t>(3)  En horas valle</t>
  </si>
  <si>
    <t>(4)  50% de la tarifa mínima de buses nacionales</t>
  </si>
  <si>
    <r>
      <rPr>
        <sz val="10"/>
        <color indexed="30"/>
        <rFont val="Roboto Regular"/>
      </rPr>
      <t xml:space="preserve">FUENTE: </t>
    </r>
    <r>
      <rPr>
        <sz val="10"/>
        <rFont val="Roboto Regular"/>
      </rPr>
      <t>RESOLUCIONES TARIFARIAS</t>
    </r>
  </si>
  <si>
    <r>
      <rPr>
        <sz val="10"/>
        <color indexed="30"/>
        <rFont val="Roboto Regular"/>
      </rPr>
      <t xml:space="preserve">FUENTE TARIFAS VANS: </t>
    </r>
    <r>
      <rPr>
        <sz val="10"/>
        <rFont val="Roboto Regular"/>
      </rPr>
      <t>ANTECEDENTES - DIAGNOSTICO - PROPUESTAS, CETUBA</t>
    </r>
  </si>
  <si>
    <r>
      <rPr>
        <sz val="14"/>
        <color indexed="30"/>
        <rFont val="Roboto Regular"/>
      </rPr>
      <t>22.</t>
    </r>
    <r>
      <rPr>
        <sz val="14"/>
        <rFont val="Roboto Regular"/>
      </rPr>
      <t xml:space="preserve"> Costos y Recaudación</t>
    </r>
  </si>
  <si>
    <r>
      <t xml:space="preserve">Costo/km </t>
    </r>
    <r>
      <rPr>
        <vertAlign val="superscript"/>
        <sz val="12"/>
        <color indexed="57"/>
        <rFont val="Roboto Regular"/>
      </rPr>
      <t>(1)</t>
    </r>
    <r>
      <rPr>
        <sz val="12"/>
        <rFont val="Roboto Regular"/>
      </rPr>
      <t xml:space="preserve"> ($)</t>
    </r>
  </si>
  <si>
    <r>
      <t xml:space="preserve">Subsidios </t>
    </r>
    <r>
      <rPr>
        <vertAlign val="superscript"/>
        <sz val="12"/>
        <color indexed="57"/>
        <rFont val="Roboto Regular"/>
      </rPr>
      <t>(2)</t>
    </r>
  </si>
  <si>
    <t>(1)  Suma de costos fijos y variables (ver modelo tabla 31)</t>
  </si>
  <si>
    <t>(2)  Apuntar subsidios anuales para el servicio con recursos externos (valor monetario anual y fuente)</t>
  </si>
  <si>
    <r>
      <rPr>
        <sz val="10"/>
        <color indexed="30"/>
        <rFont val="Roboto Regular"/>
      </rPr>
      <t xml:space="preserve">FUENTE  COSTO BUSES: </t>
    </r>
    <r>
      <rPr>
        <sz val="10"/>
        <rFont val="Roboto Regular"/>
      </rPr>
      <t>CAMARAS EMPRESARIAS</t>
    </r>
  </si>
  <si>
    <r>
      <rPr>
        <sz val="10"/>
        <color indexed="30"/>
        <rFont val="Roboto Regular"/>
      </rPr>
      <t xml:space="preserve">FUENTE: </t>
    </r>
    <r>
      <rPr>
        <sz val="10"/>
        <rFont val="Roboto Regular"/>
      </rPr>
      <t>SUBSIDIOS EMPRESAS OPERADORAS Y CAMARA EMPRESARIA</t>
    </r>
  </si>
  <si>
    <r>
      <rPr>
        <sz val="14"/>
        <color indexed="30"/>
        <rFont val="Roboto Regular"/>
      </rPr>
      <t>23.</t>
    </r>
    <r>
      <rPr>
        <sz val="14"/>
        <rFont val="Roboto Regular"/>
      </rPr>
      <t xml:space="preserve"> Eficiencia energética de cada modo</t>
    </r>
  </si>
  <si>
    <r>
      <t xml:space="preserve">Otra energía </t>
    </r>
    <r>
      <rPr>
        <vertAlign val="superscript"/>
        <sz val="12"/>
        <color indexed="57"/>
        <rFont val="Roboto Regular"/>
      </rPr>
      <t>(1)</t>
    </r>
  </si>
  <si>
    <t>(1)  Especificar</t>
  </si>
  <si>
    <r>
      <rPr>
        <sz val="10"/>
        <color indexed="30"/>
        <rFont val="Roboto Regular"/>
      </rPr>
      <t xml:space="preserve">FUENTE: </t>
    </r>
    <r>
      <rPr>
        <sz val="10"/>
        <rFont val="Roboto Regular"/>
      </rPr>
      <t>EMPRESAS OPERADORAS Y CAMARAS DE TRANSPORTE</t>
    </r>
  </si>
  <si>
    <r>
      <rPr>
        <sz val="14"/>
        <color indexed="30"/>
        <rFont val="Roboto Regular"/>
      </rPr>
      <t>24.</t>
    </r>
    <r>
      <rPr>
        <sz val="14"/>
        <rFont val="Roboto Regular"/>
      </rPr>
      <t xml:space="preserve"> Emisión de contaminantes</t>
    </r>
  </si>
  <si>
    <r>
      <rPr>
        <sz val="14"/>
        <color indexed="30"/>
        <rFont val="Roboto Regular"/>
      </rPr>
      <t>25.</t>
    </r>
    <r>
      <rPr>
        <sz val="14"/>
        <rFont val="Roboto Regular"/>
      </rPr>
      <t xml:space="preserve"> Grados de contaminación del aire </t>
    </r>
  </si>
  <si>
    <r>
      <t>O</t>
    </r>
    <r>
      <rPr>
        <vertAlign val="subscript"/>
        <sz val="12"/>
        <rFont val="Roboto Regular"/>
      </rPr>
      <t>3</t>
    </r>
  </si>
  <si>
    <t xml:space="preserve">  -  promedio general</t>
  </si>
  <si>
    <t xml:space="preserve">  -  área central </t>
  </si>
  <si>
    <r>
      <t>µg/m</t>
    </r>
    <r>
      <rPr>
        <vertAlign val="superscript"/>
        <sz val="12"/>
        <rFont val="Roboto Regular"/>
      </rPr>
      <t>3</t>
    </r>
  </si>
  <si>
    <r>
      <t>MP</t>
    </r>
    <r>
      <rPr>
        <vertAlign val="subscript"/>
        <sz val="12"/>
        <rFont val="Roboto Regular"/>
      </rPr>
      <t>10</t>
    </r>
  </si>
  <si>
    <r>
      <rPr>
        <sz val="10"/>
        <color indexed="30"/>
        <rFont val="Roboto Regular"/>
      </rPr>
      <t xml:space="preserve">FUENTE: </t>
    </r>
    <r>
      <rPr>
        <sz val="10"/>
        <rFont val="Roboto Regular"/>
      </rPr>
      <t>ORGANO DE CONTROL DE CONCESIONES VIALES</t>
    </r>
  </si>
  <si>
    <r>
      <rPr>
        <sz val="14"/>
        <color indexed="30"/>
        <rFont val="Roboto Regular"/>
      </rPr>
      <t>26.</t>
    </r>
    <r>
      <rPr>
        <sz val="14"/>
        <rFont val="Roboto Regular"/>
      </rPr>
      <t xml:space="preserve"> Accidentes de tránsito con víctimas</t>
    </r>
  </si>
  <si>
    <r>
      <rPr>
        <sz val="10"/>
        <color indexed="30"/>
        <rFont val="Roboto Regular"/>
      </rPr>
      <t xml:space="preserve">FUENTE: </t>
    </r>
    <r>
      <rPr>
        <sz val="10"/>
        <rFont val="Roboto Regular"/>
      </rPr>
      <t>REGISTRO NACIONAL DE ACCIDENTES DE TRANSITO</t>
    </r>
  </si>
  <si>
    <r>
      <rPr>
        <sz val="14"/>
        <color indexed="30"/>
        <rFont val="Roboto Regular"/>
      </rPr>
      <t>27.</t>
    </r>
    <r>
      <rPr>
        <sz val="14"/>
        <rFont val="Roboto Regular"/>
      </rPr>
      <t xml:space="preserve"> Muertos y heridos en accidentes</t>
    </r>
  </si>
  <si>
    <r>
      <t xml:space="preserve">Después </t>
    </r>
    <r>
      <rPr>
        <vertAlign val="superscript"/>
        <sz val="12"/>
        <color indexed="57"/>
        <rFont val="Roboto Regular"/>
      </rPr>
      <t>(1)</t>
    </r>
  </si>
  <si>
    <r>
      <t xml:space="preserve">total por año </t>
    </r>
    <r>
      <rPr>
        <vertAlign val="superscript"/>
        <sz val="12"/>
        <color indexed="57"/>
        <rFont val="Roboto Regular"/>
      </rPr>
      <t>(2)</t>
    </r>
  </si>
  <si>
    <t>(1)  Víctimas que murieran después del accidente</t>
  </si>
  <si>
    <t>(2)  Todas las causas de muertes violentas en la área o ciudad (tránsito, asesinatos, quedas, accidentes de trabajo, atentados)</t>
  </si>
  <si>
    <r>
      <rPr>
        <sz val="14"/>
        <color indexed="30"/>
        <rFont val="Roboto Regular"/>
      </rPr>
      <t>28.</t>
    </r>
    <r>
      <rPr>
        <sz val="14"/>
        <rFont val="Roboto Regular"/>
      </rPr>
      <t xml:space="preserve"> Víctimas por modo de transporte </t>
    </r>
  </si>
  <si>
    <r>
      <t xml:space="preserve">  Otros </t>
    </r>
    <r>
      <rPr>
        <vertAlign val="superscript"/>
        <sz val="12"/>
        <color indexed="57"/>
        <rFont val="Roboto Regular"/>
      </rPr>
      <t>(1)</t>
    </r>
  </si>
  <si>
    <t xml:space="preserve">(1)  Especificar </t>
  </si>
  <si>
    <r>
      <rPr>
        <sz val="14"/>
        <color indexed="30"/>
        <rFont val="Roboto Regular"/>
      </rPr>
      <t xml:space="preserve">29. </t>
    </r>
    <r>
      <rPr>
        <sz val="14"/>
        <rFont val="Roboto Regular"/>
      </rPr>
      <t>Impuestos y tasas</t>
    </r>
  </si>
  <si>
    <r>
      <t xml:space="preserve">Inspección </t>
    </r>
    <r>
      <rPr>
        <vertAlign val="superscript"/>
        <sz val="12"/>
        <color indexed="57"/>
        <rFont val="Roboto Regular"/>
      </rPr>
      <t>(1)</t>
    </r>
    <r>
      <rPr>
        <vertAlign val="superscript"/>
        <sz val="12"/>
        <rFont val="Roboto Regular"/>
      </rPr>
      <t xml:space="preserve"> </t>
    </r>
  </si>
  <si>
    <t>(1)  Inspección obligatoria de contaminantes o de seguridad vial; apuntar "no hay" cuando no hay la inspeción</t>
  </si>
  <si>
    <t>(2)  Tasa de Fiscalización del transporte BUSES</t>
  </si>
  <si>
    <t>(2)   Verificación GNC con prueba hidráulica TRANSPORTE ESCOLAR</t>
  </si>
  <si>
    <r>
      <rPr>
        <sz val="14"/>
        <color indexed="30"/>
        <rFont val="Roboto Regular"/>
      </rPr>
      <t>30.</t>
    </r>
    <r>
      <rPr>
        <sz val="14"/>
        <rFont val="Roboto Regular"/>
      </rPr>
      <t xml:space="preserve"> Costo de energía</t>
    </r>
  </si>
  <si>
    <r>
      <rPr>
        <sz val="14"/>
        <color indexed="30"/>
        <rFont val="Roboto Regular"/>
      </rPr>
      <t>31.</t>
    </r>
    <r>
      <rPr>
        <sz val="14"/>
        <rFont val="Roboto Regular"/>
      </rPr>
      <t xml:space="preserve"> Costos anuales de utilización de vehículos individuales</t>
    </r>
  </si>
  <si>
    <t xml:space="preserve"> -  propiedad</t>
  </si>
  <si>
    <t xml:space="preserve"> -  licencia de circulación</t>
  </si>
  <si>
    <t xml:space="preserve"> -  seguro obligatório </t>
  </si>
  <si>
    <t xml:space="preserve"> -  inspección</t>
  </si>
  <si>
    <r>
      <t xml:space="preserve"> -  otros </t>
    </r>
    <r>
      <rPr>
        <vertAlign val="superscript"/>
        <sz val="12"/>
        <color indexed="57"/>
        <rFont val="Roboto Regular"/>
      </rPr>
      <t>(1)</t>
    </r>
  </si>
  <si>
    <t xml:space="preserve"> -  combustible</t>
  </si>
  <si>
    <t xml:space="preserve"> -  mantenimiento</t>
  </si>
  <si>
    <t xml:space="preserve"> -  depreciación </t>
  </si>
  <si>
    <r>
      <t xml:space="preserve"> -  otros </t>
    </r>
    <r>
      <rPr>
        <vertAlign val="superscript"/>
        <sz val="12"/>
        <color indexed="57"/>
        <rFont val="Roboto Regular"/>
      </rPr>
      <t>(2)</t>
    </r>
  </si>
  <si>
    <t>(2)  Especificar</t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</si>
  <si>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  </t>
    </r>
    <r>
      <rPr>
        <sz val="12"/>
        <color indexed="30"/>
        <rFont val="Roboto Regular"/>
      </rPr>
      <t>Atrás</t>
    </r>
    <r>
      <rPr>
        <sz val="12"/>
        <color indexed="30"/>
        <rFont val="Roboto Regular"/>
      </rPr>
      <t xml:space="preserve"> </t>
    </r>
  </si>
  <si>
    <r>
      <rPr>
        <sz val="12"/>
        <color indexed="30"/>
        <rFont val="Roboco Regular"/>
      </rPr>
      <t>Siguiente</t>
    </r>
    <r>
      <rPr>
        <sz val="10"/>
        <color indexed="12"/>
        <rFont val="Arial"/>
        <family val="2"/>
      </rPr>
      <t xml:space="preserve"> </t>
    </r>
    <r>
      <rPr>
        <sz val="12"/>
        <color indexed="30"/>
        <rFont val="Wingdings"/>
      </rPr>
      <t xml:space="preserve">  </t>
    </r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</si>
  <si>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 Atrás </t>
    </r>
  </si>
  <si>
    <r>
      <rPr>
        <sz val="12"/>
        <color indexed="30"/>
        <rFont val="Roboco Regular"/>
      </rPr>
      <t>Siguiente</t>
    </r>
    <r>
      <rPr>
        <sz val="10"/>
        <color indexed="12"/>
        <rFont val="Arial"/>
        <family val="2"/>
      </rPr>
      <t xml:space="preserve">  </t>
    </r>
    <r>
      <rPr>
        <sz val="12"/>
        <color indexed="30"/>
        <rFont val="Wingdings"/>
      </rPr>
      <t></t>
    </r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</si>
  <si>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 </t>
    </r>
    <r>
      <rPr>
        <sz val="12"/>
        <color indexed="30"/>
        <rFont val="Roboto Regular"/>
      </rPr>
      <t xml:space="preserve">Atrás </t>
    </r>
  </si>
  <si>
    <r>
      <rPr>
        <sz val="12"/>
        <color indexed="30"/>
        <rFont val="Roboto Regular"/>
      </rPr>
      <t>Siguiente</t>
    </r>
    <r>
      <rPr>
        <sz val="12"/>
        <color indexed="30"/>
        <rFont val="Roboto Regular"/>
      </rPr>
      <t xml:space="preserve"> </t>
    </r>
    <r>
      <rPr>
        <sz val="12"/>
        <color indexed="30"/>
        <rFont val="Roboto Regular"/>
      </rPr>
      <t xml:space="preserve">  </t>
    </r>
    <r>
      <rPr>
        <sz val="12"/>
        <color indexed="30"/>
        <rFont val="Wingdings"/>
      </rPr>
      <t></t>
    </r>
  </si>
  <si>
    <r>
      <rPr>
        <sz val="12"/>
        <color indexed="30"/>
        <rFont val="Wingdings"/>
      </rPr>
      <t xml:space="preserve"> </t>
    </r>
    <r>
      <rPr>
        <sz val="12"/>
        <color indexed="30"/>
        <rFont val="Roboco Regular"/>
      </rPr>
      <t xml:space="preserve">Atrás </t>
    </r>
  </si>
  <si>
    <r>
      <rPr>
        <sz val="12"/>
        <color indexed="30"/>
        <rFont val="Roboto Regular"/>
      </rPr>
      <t>Siguiente</t>
    </r>
    <r>
      <rPr>
        <sz val="12"/>
        <color indexed="30"/>
        <rFont val="Roboto Regular"/>
      </rPr>
      <t xml:space="preserve">  </t>
    </r>
    <r>
      <rPr>
        <sz val="12"/>
        <color indexed="30"/>
        <rFont val="Roboto Regular"/>
      </rPr>
      <t xml:space="preserve"> </t>
    </r>
    <r>
      <rPr>
        <sz val="14"/>
        <color indexed="30"/>
        <rFont val="Wingdings"/>
      </rPr>
      <t></t>
    </r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</si>
  <si>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</t>
    </r>
    <r>
      <rPr>
        <sz val="12"/>
        <color indexed="30"/>
        <rFont val="Roboto Regular"/>
      </rPr>
      <t xml:space="preserve">  </t>
    </r>
    <r>
      <rPr>
        <sz val="12"/>
        <color indexed="30"/>
        <rFont val="Roboto Regular"/>
      </rPr>
      <t xml:space="preserve">Atrás </t>
    </r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</si>
  <si>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 </t>
    </r>
    <r>
      <rPr>
        <sz val="12"/>
        <color indexed="30"/>
        <rFont val="Roboto Regular"/>
      </rPr>
      <t xml:space="preserve"> </t>
    </r>
    <r>
      <rPr>
        <sz val="12"/>
        <color indexed="30"/>
        <rFont val="Roboto Regular"/>
      </rPr>
      <t>Atrás</t>
    </r>
    <r>
      <rPr>
        <sz val="12"/>
        <color indexed="30"/>
        <rFont val="Roboto Regular"/>
      </rPr>
      <t xml:space="preserve"> </t>
    </r>
  </si>
  <si>
    <r>
      <rPr>
        <sz val="12"/>
        <color indexed="30"/>
        <rFont val="Roboco"/>
      </rPr>
      <t>Siguiente</t>
    </r>
    <r>
      <rPr>
        <sz val="10"/>
        <color indexed="12"/>
        <rFont val="Arial"/>
        <family val="2"/>
      </rPr>
      <t xml:space="preserve">  </t>
    </r>
    <r>
      <rPr>
        <sz val="12"/>
        <color indexed="30"/>
        <rFont val="Wingdings"/>
      </rPr>
      <t xml:space="preserve"> </t>
    </r>
  </si>
  <si>
    <r>
      <rPr>
        <sz val="12"/>
        <color indexed="30"/>
        <rFont val="Wingdings"/>
      </rPr>
      <t></t>
    </r>
    <r>
      <rPr>
        <sz val="10"/>
        <color indexed="12"/>
        <rFont val="Arial"/>
        <family val="2"/>
      </rPr>
      <t xml:space="preserve">  </t>
    </r>
    <r>
      <rPr>
        <sz val="12"/>
        <color indexed="30"/>
        <rFont val="Roboco Regular"/>
      </rPr>
      <t>Atrás</t>
    </r>
    <r>
      <rPr>
        <sz val="12"/>
        <color indexed="12"/>
        <rFont val="Arial"/>
        <family val="2"/>
      </rPr>
      <t xml:space="preserve"> </t>
    </r>
  </si>
  <si>
    <r>
      <rPr>
        <sz val="12"/>
        <color indexed="30"/>
        <rFont val="Roboco Regular"/>
      </rPr>
      <t>Siguiente</t>
    </r>
    <r>
      <rPr>
        <sz val="10"/>
        <color indexed="12"/>
        <rFont val="Arial"/>
        <family val="2"/>
      </rPr>
      <t xml:space="preserve">  </t>
    </r>
    <r>
      <rPr>
        <sz val="12"/>
        <color indexed="30"/>
        <rFont val="Wingdings"/>
      </rPr>
      <t xml:space="preserve"> </t>
    </r>
  </si>
  <si>
    <r>
      <rPr>
        <sz val="12"/>
        <color indexed="30"/>
        <rFont val="Roboco Regular"/>
      </rPr>
      <t>Siguiente</t>
    </r>
    <r>
      <rPr>
        <sz val="12"/>
        <color indexed="30"/>
        <rFont val="Wingdings"/>
      </rPr>
      <t xml:space="preserve"> </t>
    </r>
  </si>
  <si>
    <r>
      <rPr>
        <sz val="12"/>
        <color indexed="30"/>
        <rFont val="Wingdings"/>
      </rPr>
      <t></t>
    </r>
    <r>
      <rPr>
        <sz val="10"/>
        <color indexed="12"/>
        <rFont val="Arial"/>
        <family val="2"/>
      </rPr>
      <t xml:space="preserve">  </t>
    </r>
    <r>
      <rPr>
        <sz val="12"/>
        <color indexed="30"/>
        <rFont val="Roboco Regular"/>
      </rPr>
      <t xml:space="preserve">Atrás </t>
    </r>
  </si>
  <si>
    <r>
      <rPr>
        <sz val="12"/>
        <color indexed="30"/>
        <rFont val="Wingdings"/>
      </rPr>
      <t></t>
    </r>
    <r>
      <rPr>
        <sz val="10"/>
        <color indexed="12"/>
        <rFont val="Arial"/>
        <family val="2"/>
      </rPr>
      <t xml:space="preserve"> </t>
    </r>
    <r>
      <rPr>
        <sz val="12"/>
        <color indexed="30"/>
        <rFont val="Roboco Regular"/>
      </rPr>
      <t xml:space="preserve"> Atrás</t>
    </r>
    <r>
      <rPr>
        <sz val="10"/>
        <color indexed="12"/>
        <rFont val="Arial"/>
        <family val="2"/>
      </rPr>
      <t xml:space="preserve"> </t>
    </r>
  </si>
  <si>
    <r>
      <rPr>
        <sz val="12"/>
        <color indexed="30"/>
        <rFont val="Wingdings"/>
      </rPr>
      <t></t>
    </r>
    <r>
      <rPr>
        <sz val="10"/>
        <color indexed="12"/>
        <rFont val="Arial"/>
        <family val="2"/>
      </rPr>
      <t xml:space="preserve">  </t>
    </r>
    <r>
      <rPr>
        <sz val="12"/>
        <color indexed="30"/>
        <rFont val="Roboco Regular"/>
      </rPr>
      <t xml:space="preserve"> Atrás</t>
    </r>
    <r>
      <rPr>
        <sz val="10"/>
        <color indexed="12"/>
        <rFont val="Arial"/>
        <family val="2"/>
      </rPr>
      <t xml:space="preserve"> </t>
    </r>
  </si>
  <si>
    <r>
      <rPr>
        <sz val="12"/>
        <color indexed="30"/>
        <rFont val="Roboto Regular"/>
      </rPr>
      <t>Siguiente</t>
    </r>
    <r>
      <rPr>
        <sz val="12"/>
        <color indexed="30"/>
        <rFont val="Roboto Regular"/>
      </rPr>
      <t xml:space="preserve">  </t>
    </r>
    <r>
      <rPr>
        <sz val="12"/>
        <color indexed="30"/>
        <rFont val="Roboto Regular"/>
      </rPr>
      <t xml:space="preserve"> </t>
    </r>
    <r>
      <rPr>
        <sz val="12"/>
        <color indexed="30"/>
        <rFont val="Wingdings"/>
      </rPr>
      <t></t>
    </r>
  </si>
  <si>
    <r>
      <rPr>
        <sz val="12"/>
        <color indexed="30"/>
        <rFont val="Roboto Regular"/>
      </rPr>
      <t xml:space="preserve">Siguiente </t>
    </r>
    <r>
      <rPr>
        <sz val="12"/>
        <color indexed="30"/>
        <rFont val="Wingdings"/>
      </rPr>
      <t xml:space="preserve"> </t>
    </r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</si>
  <si>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Atrás </t>
    </r>
  </si>
  <si>
    <r>
      <rPr>
        <sz val="12"/>
        <color indexed="30"/>
        <rFont val="Roboco Regular"/>
      </rPr>
      <t>Siguiente</t>
    </r>
    <r>
      <rPr>
        <sz val="10"/>
        <color indexed="12"/>
        <rFont val="Arial"/>
        <family val="2"/>
      </rPr>
      <t xml:space="preserve">   </t>
    </r>
    <r>
      <rPr>
        <sz val="12"/>
        <color indexed="30"/>
        <rFont val="Wingdings"/>
      </rPr>
      <t></t>
    </r>
  </si>
  <si>
    <r>
      <rPr>
        <sz val="12"/>
        <color indexed="30"/>
        <rFont val="Wingdings"/>
      </rPr>
      <t></t>
    </r>
    <r>
      <rPr>
        <sz val="12"/>
        <color indexed="30"/>
        <rFont val="Wingdings"/>
      </rPr>
      <t xml:space="preserve"> </t>
    </r>
    <r>
      <rPr>
        <sz val="12"/>
        <color indexed="30"/>
        <rFont val="Roboto Regular"/>
      </rPr>
      <t xml:space="preserve"> </t>
    </r>
    <r>
      <rPr>
        <sz val="12"/>
        <color indexed="30"/>
        <rFont val="Roboto Regular"/>
      </rPr>
      <t>Atrás</t>
    </r>
  </si>
  <si>
    <r>
      <rPr>
        <sz val="12"/>
        <color indexed="30"/>
        <rFont val="Wingdings"/>
      </rPr>
      <t></t>
    </r>
    <r>
      <rPr>
        <sz val="10"/>
        <color indexed="30"/>
        <rFont val="Wingdings"/>
      </rPr>
      <t xml:space="preserve"> </t>
    </r>
    <r>
      <rPr>
        <sz val="10"/>
        <color indexed="12"/>
        <rFont val="Arial"/>
        <family val="2"/>
      </rPr>
      <t xml:space="preserve"> </t>
    </r>
    <r>
      <rPr>
        <sz val="12"/>
        <color indexed="30"/>
        <rFont val="Roboco Regular"/>
      </rPr>
      <t xml:space="preserve">Atrás </t>
    </r>
  </si>
  <si>
    <t xml:space="preserve">Observatorio de Movilidad Urbana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</si>
</sst>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000"/>
    <numFmt numFmtId="167" formatCode="0.000"/>
    <numFmt numFmtId="168" formatCode="0.0"/>
  </numFmts>
  <fonts count="77" x14ac:knownFonts="1">
    <font>
      <sz val="10"/>
      <name val="Arial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Roboto Regular"/>
    </font>
    <font>
      <sz val="14"/>
      <name val="Roboto Regular"/>
    </font>
    <font>
      <sz val="14"/>
      <color indexed="30"/>
      <name val="Roboto Regular"/>
    </font>
    <font>
      <b/>
      <sz val="12"/>
      <name val="Roboto Regular"/>
    </font>
    <font>
      <sz val="12"/>
      <name val="Roboto Regular"/>
    </font>
    <font>
      <vertAlign val="superscript"/>
      <sz val="12"/>
      <color indexed="57"/>
      <name val="Roboto Regular"/>
    </font>
    <font>
      <sz val="10"/>
      <color indexed="30"/>
      <name val="Roboto Regular"/>
    </font>
    <font>
      <sz val="12"/>
      <color indexed="30"/>
      <name val="Roboto Regular"/>
    </font>
    <font>
      <b/>
      <sz val="12"/>
      <color indexed="10"/>
      <name val="Roboto Regular"/>
    </font>
    <font>
      <sz val="12"/>
      <color indexed="12"/>
      <name val="Roboto Regular"/>
    </font>
    <font>
      <sz val="12"/>
      <color indexed="30"/>
      <name val="Roboto Regular"/>
    </font>
    <font>
      <sz val="12"/>
      <color indexed="30"/>
      <name val="Wingdings"/>
    </font>
    <font>
      <sz val="12"/>
      <color indexed="8"/>
      <name val="Roboto Regular"/>
    </font>
    <font>
      <sz val="10"/>
      <color indexed="10"/>
      <name val="Roboto Regular"/>
    </font>
    <font>
      <sz val="12"/>
      <name val="Roboto Bold"/>
    </font>
    <font>
      <vertAlign val="superscript"/>
      <sz val="12"/>
      <color indexed="57"/>
      <name val="Roboto Bold"/>
    </font>
    <font>
      <b/>
      <sz val="9"/>
      <color indexed="81"/>
      <name val="Arial"/>
      <family val="2"/>
    </font>
    <font>
      <b/>
      <sz val="14"/>
      <name val="Roboto Regular"/>
    </font>
    <font>
      <b/>
      <sz val="14"/>
      <color indexed="12"/>
      <name val="Roboto Regular"/>
    </font>
    <font>
      <b/>
      <sz val="14"/>
      <color indexed="10"/>
      <name val="Roboto Regular"/>
    </font>
    <font>
      <sz val="14"/>
      <color indexed="10"/>
      <name val="Roboto Regular"/>
    </font>
    <font>
      <sz val="10"/>
      <color indexed="12"/>
      <name val="Roboto Regular"/>
    </font>
    <font>
      <sz val="12"/>
      <color indexed="57"/>
      <name val="Roboto Bold"/>
    </font>
    <font>
      <sz val="12"/>
      <color indexed="57"/>
      <name val="Roboto Regular"/>
    </font>
    <font>
      <sz val="12"/>
      <color indexed="10"/>
      <name val="Roboto Regular"/>
    </font>
    <font>
      <vertAlign val="superscript"/>
      <sz val="12"/>
      <name val="Roboto Regular"/>
    </font>
    <font>
      <sz val="10"/>
      <color indexed="57"/>
      <name val="Roboto Regular"/>
    </font>
    <font>
      <b/>
      <sz val="10"/>
      <color indexed="12"/>
      <name val="Roboto Regular"/>
    </font>
    <font>
      <b/>
      <sz val="10"/>
      <color indexed="17"/>
      <name val="Roboto Regular"/>
    </font>
    <font>
      <b/>
      <sz val="10"/>
      <color indexed="53"/>
      <name val="Roboto Regular"/>
    </font>
    <font>
      <b/>
      <vertAlign val="superscript"/>
      <sz val="12"/>
      <color indexed="57"/>
      <name val="Roboto Regular"/>
    </font>
    <font>
      <sz val="14"/>
      <color indexed="8"/>
      <name val="Roboto Regular"/>
    </font>
    <font>
      <sz val="12"/>
      <color indexed="48"/>
      <name val="Roboto Regular"/>
    </font>
    <font>
      <sz val="10"/>
      <color indexed="8"/>
      <name val="Roboto Regular"/>
    </font>
    <font>
      <sz val="11"/>
      <name val="Roboto Regular"/>
    </font>
    <font>
      <b/>
      <sz val="10"/>
      <name val="Roboto Regular"/>
    </font>
    <font>
      <vertAlign val="subscript"/>
      <sz val="12"/>
      <name val="Roboto Regular"/>
    </font>
    <font>
      <sz val="12"/>
      <color indexed="30"/>
      <name val="Roboco Regular"/>
    </font>
    <font>
      <sz val="14"/>
      <color indexed="30"/>
      <name val="Wingdings"/>
    </font>
    <font>
      <sz val="12"/>
      <color indexed="30"/>
      <name val="Roboco"/>
    </font>
    <font>
      <sz val="12"/>
      <color indexed="12"/>
      <name val="Arial"/>
      <family val="2"/>
    </font>
    <font>
      <sz val="10"/>
      <color indexed="30"/>
      <name val="Wingdings"/>
    </font>
    <font>
      <sz val="8"/>
      <name val="Arial"/>
    </font>
    <font>
      <u/>
      <sz val="14"/>
      <color rgb="FF155E89"/>
      <name val="Roboto Regular"/>
    </font>
    <font>
      <u val="singleAccounting"/>
      <sz val="14"/>
      <color rgb="FF155E89"/>
      <name val="Roboto Regular"/>
    </font>
    <font>
      <sz val="12"/>
      <color rgb="FF155E89"/>
      <name val="Roboto Regular"/>
    </font>
    <font>
      <sz val="16"/>
      <color theme="0"/>
      <name val="Roboto Regular"/>
    </font>
    <font>
      <sz val="24"/>
      <color rgb="FF155E8F"/>
      <name val="Arial"/>
      <family val="2"/>
    </font>
    <font>
      <sz val="28"/>
      <color rgb="FF155E8F"/>
      <name val="Arial"/>
      <family val="2"/>
    </font>
    <font>
      <sz val="14"/>
      <color rgb="FF155E8F"/>
      <name val="Roboto Regular"/>
    </font>
    <font>
      <sz val="16"/>
      <color rgb="FF155E8F"/>
      <name val="Roboto Regular"/>
    </font>
    <font>
      <u/>
      <sz val="16"/>
      <color theme="0"/>
      <name val="Roboto Regular"/>
    </font>
    <font>
      <sz val="10"/>
      <color rgb="FF155E8F"/>
      <name val="Roboto Regular"/>
    </font>
    <font>
      <sz val="24"/>
      <color rgb="FF155E8F"/>
      <name val="Roboto Regular"/>
    </font>
    <font>
      <sz val="22"/>
      <color theme="0"/>
      <name val="Roboto Regular"/>
    </font>
    <font>
      <sz val="28"/>
      <color rgb="FF155E8F"/>
      <name val="Roboto Regular"/>
    </font>
    <font>
      <sz val="14"/>
      <color rgb="FF393939"/>
      <name val="Roboto Regular"/>
    </font>
    <font>
      <b/>
      <sz val="14"/>
      <color rgb="FF393939"/>
      <name val="Roboto Regular"/>
    </font>
    <font>
      <sz val="10"/>
      <color rgb="FF155E89"/>
      <name val="Roboto Regular"/>
    </font>
    <font>
      <sz val="10"/>
      <color theme="0"/>
      <name val="Roboto Regular"/>
    </font>
    <font>
      <sz val="12"/>
      <color theme="1"/>
      <name val="Roboto Regular"/>
    </font>
    <font>
      <b/>
      <sz val="12"/>
      <color rgb="FF155E89"/>
      <name val="Roboto Regular"/>
    </font>
    <font>
      <sz val="14"/>
      <color rgb="FF155E89"/>
      <name val="Roboto Regular"/>
    </font>
    <font>
      <sz val="12"/>
      <color rgb="FF48AA43"/>
      <name val="Roboto Regular"/>
    </font>
    <font>
      <sz val="12"/>
      <color rgb="FF0066CC"/>
      <name val="Arial"/>
      <family val="2"/>
    </font>
    <font>
      <sz val="12"/>
      <color rgb="FF0066CC"/>
      <name val="Roboto Regular"/>
    </font>
    <font>
      <sz val="11"/>
      <color rgb="FF155E8F"/>
      <name val="Roboto Regular"/>
    </font>
    <font>
      <sz val="16"/>
      <color rgb="FFFFFFFF"/>
      <name val="Roboto Regular"/>
    </font>
    <font>
      <sz val="10"/>
      <color rgb="FFFFFFFF"/>
      <name val="Roboto Regular"/>
    </font>
    <font>
      <sz val="10"/>
      <color theme="1"/>
      <name val="Roboto Regular"/>
    </font>
    <font>
      <sz val="10"/>
      <color rgb="FF000000"/>
      <name val="Roboto Regular"/>
    </font>
  </fonts>
  <fills count="16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9F9F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5E8F"/>
        <bgColor indexed="64"/>
      </patternFill>
    </fill>
    <fill>
      <patternFill patternType="solid">
        <fgColor rgb="FFFBF8F3"/>
      </patternFill>
    </fill>
    <fill>
      <patternFill patternType="solid">
        <fgColor rgb="FFF3F3F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6F5ED"/>
        <bgColor indexed="64"/>
      </patternFill>
    </fill>
    <fill>
      <patternFill patternType="solid">
        <fgColor rgb="FF48AA43"/>
        <bgColor indexed="64"/>
      </patternFill>
    </fill>
    <fill>
      <patternFill patternType="solid">
        <fgColor rgb="FF48AA43"/>
        <bgColor rgb="FF000000"/>
      </patternFill>
    </fill>
    <fill>
      <patternFill patternType="solid">
        <fgColor rgb="FFF6F5ED"/>
        <bgColor rgb="FF000000"/>
      </patternFill>
    </fill>
    <fill>
      <patternFill patternType="solid">
        <fgColor rgb="FF48B343"/>
        <bgColor indexed="64"/>
      </patternFill>
    </fill>
    <fill>
      <patternFill patternType="solid">
        <fgColor rgb="FF155E89"/>
        <bgColor rgb="FF000000"/>
      </patternFill>
    </fill>
    <fill>
      <patternFill patternType="solid">
        <fgColor rgb="FFF6F6EE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/>
      <top/>
      <bottom style="dotted">
        <color theme="0"/>
      </bottom>
      <diagonal/>
    </border>
    <border>
      <left/>
      <right/>
      <top style="dotted">
        <color theme="0"/>
      </top>
      <bottom/>
      <diagonal/>
    </border>
    <border>
      <left/>
      <right/>
      <top/>
      <bottom style="thin">
        <color rgb="FFE5E5E5"/>
      </bottom>
      <diagonal/>
    </border>
    <border>
      <left style="thin">
        <color rgb="FFE5E5E5"/>
      </left>
      <right style="thin">
        <color rgb="FFE5E5E5"/>
      </right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/>
      <diagonal/>
    </border>
    <border>
      <left style="thin">
        <color rgb="FFE5E5E5"/>
      </left>
      <right style="thin">
        <color rgb="FFE5E5E5"/>
      </right>
      <top/>
      <bottom style="thin">
        <color rgb="FFE5E5E5"/>
      </bottom>
      <diagonal/>
    </border>
    <border>
      <left/>
      <right/>
      <top style="thin">
        <color rgb="FFE5E5E5"/>
      </top>
      <bottom/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12">
    <xf numFmtId="0" fontId="0" fillId="0" borderId="0"/>
    <xf numFmtId="49" fontId="18" fillId="2" borderId="1" applyFont="0" applyAlignment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3" borderId="0">
      <alignment horizontal="left" vertical="center" indent="1"/>
    </xf>
    <xf numFmtId="0" fontId="7" fillId="4" borderId="0">
      <alignment horizontal="left"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1" fillId="4" borderId="0">
      <alignment horizontal="left" vertical="center" indent="2"/>
    </xf>
    <xf numFmtId="0" fontId="52" fillId="5" borderId="0">
      <alignment horizontal="left" vertical="center"/>
    </xf>
    <xf numFmtId="0" fontId="53" fillId="6" borderId="0" applyBorder="0" applyAlignment="0" applyProtection="0">
      <alignment horizontal="center"/>
    </xf>
    <xf numFmtId="0" fontId="54" fillId="0" borderId="0"/>
  </cellStyleXfs>
  <cellXfs count="373">
    <xf numFmtId="0" fontId="0" fillId="0" borderId="0" xfId="0"/>
    <xf numFmtId="0" fontId="0" fillId="4" borderId="0" xfId="0" applyFill="1"/>
    <xf numFmtId="0" fontId="6" fillId="4" borderId="0" xfId="0" applyFont="1" applyFill="1" applyBorder="1"/>
    <xf numFmtId="0" fontId="55" fillId="4" borderId="0" xfId="10" applyFont="1" applyFill="1" applyBorder="1" applyAlignment="1">
      <alignment vertical="center" wrapText="1"/>
    </xf>
    <xf numFmtId="0" fontId="56" fillId="4" borderId="0" xfId="10" applyFont="1" applyFill="1" applyBorder="1" applyAlignment="1">
      <alignment vertical="center"/>
    </xf>
    <xf numFmtId="0" fontId="7" fillId="4" borderId="0" xfId="5" applyFill="1" applyAlignment="1">
      <alignment vertical="center"/>
    </xf>
    <xf numFmtId="0" fontId="6" fillId="4" borderId="0" xfId="0" applyFont="1" applyFill="1"/>
    <xf numFmtId="49" fontId="9" fillId="4" borderId="0" xfId="0" applyNumberFormat="1" applyFont="1" applyFill="1" applyBorder="1" applyAlignment="1">
      <alignment horizontal="left" vertical="top" wrapText="1"/>
    </xf>
    <xf numFmtId="0" fontId="10" fillId="4" borderId="0" xfId="0" applyFont="1" applyFill="1"/>
    <xf numFmtId="0" fontId="9" fillId="4" borderId="0" xfId="0" applyFont="1" applyFill="1"/>
    <xf numFmtId="0" fontId="6" fillId="4" borderId="0" xfId="0" applyFont="1" applyFill="1" applyAlignment="1">
      <alignment horizontal="right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vertical="center" wrapText="1" indent="1"/>
    </xf>
    <xf numFmtId="3" fontId="10" fillId="4" borderId="4" xfId="6" applyNumberFormat="1" applyFont="1" applyFill="1" applyBorder="1" applyAlignment="1">
      <alignment horizontal="center" vertical="center"/>
    </xf>
    <xf numFmtId="3" fontId="10" fillId="4" borderId="4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vertical="top" wrapText="1"/>
    </xf>
    <xf numFmtId="3" fontId="10" fillId="4" borderId="0" xfId="6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left" vertical="center" indent="1"/>
    </xf>
    <xf numFmtId="3" fontId="10" fillId="4" borderId="0" xfId="0" applyNumberFormat="1" applyFont="1" applyFill="1"/>
    <xf numFmtId="0" fontId="7" fillId="4" borderId="0" xfId="5" applyFill="1" applyAlignment="1">
      <alignment horizontal="left" vertical="center" indent="1"/>
    </xf>
    <xf numFmtId="3" fontId="9" fillId="4" borderId="0" xfId="0" applyNumberFormat="1" applyFont="1" applyFill="1"/>
    <xf numFmtId="3" fontId="6" fillId="4" borderId="0" xfId="0" applyNumberFormat="1" applyFont="1" applyFill="1" applyAlignment="1">
      <alignment horizontal="right" vertical="center"/>
    </xf>
    <xf numFmtId="3" fontId="10" fillId="7" borderId="4" xfId="0" applyNumberFormat="1" applyFont="1" applyFill="1" applyBorder="1" applyAlignment="1">
      <alignment horizontal="center" vertical="center"/>
    </xf>
    <xf numFmtId="0" fontId="51" fillId="4" borderId="4" xfId="0" applyFont="1" applyFill="1" applyBorder="1" applyAlignment="1">
      <alignment horizontal="left" vertical="center" indent="1"/>
    </xf>
    <xf numFmtId="0" fontId="51" fillId="4" borderId="4" xfId="0" applyFont="1" applyFill="1" applyBorder="1" applyAlignment="1">
      <alignment horizontal="left" vertical="center" wrapText="1" indent="1"/>
    </xf>
    <xf numFmtId="0" fontId="14" fillId="4" borderId="0" xfId="0" applyFont="1" applyFill="1"/>
    <xf numFmtId="0" fontId="51" fillId="4" borderId="4" xfId="0" applyFont="1" applyFill="1" applyBorder="1" applyAlignment="1" applyProtection="1">
      <alignment horizontal="left" vertical="center" wrapText="1" indent="1"/>
      <protection locked="0"/>
    </xf>
    <xf numFmtId="0" fontId="10" fillId="4" borderId="0" xfId="0" applyFont="1" applyFill="1" applyBorder="1" applyAlignment="1">
      <alignment horizontal="left" vertical="top" wrapText="1"/>
    </xf>
    <xf numFmtId="3" fontId="10" fillId="4" borderId="0" xfId="0" applyNumberFormat="1" applyFont="1" applyFill="1" applyBorder="1" applyAlignment="1">
      <alignment horizontal="center"/>
    </xf>
    <xf numFmtId="3" fontId="10" fillId="4" borderId="0" xfId="0" applyNumberFormat="1" applyFont="1" applyFill="1" applyAlignment="1">
      <alignment horizontal="center"/>
    </xf>
    <xf numFmtId="3" fontId="15" fillId="4" borderId="0" xfId="0" applyNumberFormat="1" applyFont="1" applyFill="1" applyBorder="1"/>
    <xf numFmtId="0" fontId="10" fillId="4" borderId="4" xfId="0" applyFont="1" applyFill="1" applyBorder="1" applyAlignment="1">
      <alignment horizontal="left" vertical="center" indent="1"/>
    </xf>
    <xf numFmtId="0" fontId="10" fillId="4" borderId="0" xfId="0" applyFont="1" applyFill="1" applyBorder="1" applyAlignment="1">
      <alignment horizontal="left" vertical="center" indent="1"/>
    </xf>
    <xf numFmtId="3" fontId="10" fillId="4" borderId="0" xfId="0" applyNumberFormat="1" applyFont="1" applyFill="1" applyBorder="1" applyAlignment="1">
      <alignment horizontal="center" vertical="center"/>
    </xf>
    <xf numFmtId="0" fontId="16" fillId="4" borderId="0" xfId="3" applyFont="1" applyFill="1" applyAlignment="1" applyProtection="1">
      <alignment horizontal="left" vertical="center" indent="2"/>
    </xf>
    <xf numFmtId="0" fontId="51" fillId="4" borderId="0" xfId="0" applyFont="1" applyFill="1" applyAlignment="1">
      <alignment vertical="center"/>
    </xf>
    <xf numFmtId="0" fontId="51" fillId="4" borderId="0" xfId="0" applyFont="1" applyFill="1" applyAlignment="1">
      <alignment horizontal="left" vertical="center" indent="2"/>
    </xf>
    <xf numFmtId="0" fontId="57" fillId="8" borderId="0" xfId="3" applyFont="1" applyFill="1" applyAlignment="1" applyProtection="1">
      <alignment vertical="center"/>
    </xf>
    <xf numFmtId="0" fontId="6" fillId="2" borderId="0" xfId="0" applyFont="1" applyFill="1" applyBorder="1"/>
    <xf numFmtId="0" fontId="0" fillId="2" borderId="0" xfId="0" applyFill="1"/>
    <xf numFmtId="0" fontId="58" fillId="2" borderId="0" xfId="0" applyFont="1" applyFill="1" applyBorder="1"/>
    <xf numFmtId="0" fontId="59" fillId="2" borderId="0" xfId="10" applyFont="1" applyFill="1" applyBorder="1" applyAlignment="1">
      <alignment horizontal="left"/>
    </xf>
    <xf numFmtId="0" fontId="51" fillId="4" borderId="0" xfId="8">
      <alignment horizontal="left" vertical="center" indent="2"/>
    </xf>
    <xf numFmtId="0" fontId="10" fillId="4" borderId="0" xfId="0" applyFont="1" applyFill="1" applyBorder="1"/>
    <xf numFmtId="0" fontId="10" fillId="4" borderId="0" xfId="0" applyFont="1" applyFill="1" applyBorder="1" applyAlignment="1">
      <alignment horizontal="center"/>
    </xf>
    <xf numFmtId="0" fontId="6" fillId="4" borderId="0" xfId="0" applyFont="1" applyFill="1" applyAlignment="1">
      <alignment vertical="center" wrapText="1"/>
    </xf>
    <xf numFmtId="3" fontId="10" fillId="4" borderId="4" xfId="0" applyNumberFormat="1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165" fontId="10" fillId="4" borderId="4" xfId="6" applyNumberFormat="1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165" fontId="10" fillId="2" borderId="4" xfId="6" applyNumberFormat="1" applyFont="1" applyFill="1" applyBorder="1" applyAlignment="1">
      <alignment vertical="center"/>
    </xf>
    <xf numFmtId="0" fontId="51" fillId="2" borderId="4" xfId="0" applyFont="1" applyFill="1" applyBorder="1" applyAlignment="1">
      <alignment horizontal="left" vertical="center" indent="1"/>
    </xf>
    <xf numFmtId="3" fontId="6" fillId="4" borderId="0" xfId="0" applyNumberFormat="1" applyFont="1" applyFill="1"/>
    <xf numFmtId="0" fontId="10" fillId="4" borderId="4" xfId="0" applyNumberFormat="1" applyFont="1" applyFill="1" applyBorder="1" applyAlignment="1">
      <alignment vertical="center"/>
    </xf>
    <xf numFmtId="49" fontId="51" fillId="4" borderId="4" xfId="0" applyNumberFormat="1" applyFont="1" applyFill="1" applyBorder="1" applyAlignment="1" applyProtection="1">
      <alignment horizontal="left" vertical="center" indent="1"/>
    </xf>
    <xf numFmtId="0" fontId="10" fillId="4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60" fillId="4" borderId="0" xfId="9" applyFont="1" applyFill="1" applyAlignment="1">
      <alignment horizontal="center" vertical="center"/>
    </xf>
    <xf numFmtId="0" fontId="61" fillId="4" borderId="0" xfId="11" applyFont="1" applyFill="1" applyAlignment="1">
      <alignment horizontal="center" vertical="top"/>
    </xf>
    <xf numFmtId="0" fontId="61" fillId="4" borderId="0" xfId="11" applyFont="1" applyFill="1"/>
    <xf numFmtId="0" fontId="7" fillId="4" borderId="0" xfId="0" applyFont="1" applyFill="1"/>
    <xf numFmtId="0" fontId="61" fillId="4" borderId="0" xfId="11" applyFont="1" applyFill="1" applyAlignment="1">
      <alignment horizontal="center" vertical="center"/>
    </xf>
    <xf numFmtId="0" fontId="50" fillId="3" borderId="0" xfId="4">
      <alignment horizontal="left" vertical="center" indent="1"/>
    </xf>
    <xf numFmtId="0" fontId="7" fillId="2" borderId="0" xfId="0" applyFont="1" applyFill="1"/>
    <xf numFmtId="0" fontId="23" fillId="4" borderId="0" xfId="0" applyFont="1" applyFill="1"/>
    <xf numFmtId="0" fontId="24" fillId="4" borderId="0" xfId="0" applyFont="1" applyFill="1"/>
    <xf numFmtId="0" fontId="62" fillId="4" borderId="0" xfId="0" applyFont="1" applyFill="1" applyAlignment="1"/>
    <xf numFmtId="0" fontId="63" fillId="4" borderId="0" xfId="0" applyFont="1" applyFill="1"/>
    <xf numFmtId="0" fontId="7" fillId="3" borderId="0" xfId="0" applyFont="1" applyFill="1"/>
    <xf numFmtId="0" fontId="62" fillId="3" borderId="0" xfId="0" applyFont="1" applyFill="1"/>
    <xf numFmtId="0" fontId="63" fillId="3" borderId="0" xfId="0" applyFont="1" applyFill="1"/>
    <xf numFmtId="0" fontId="62" fillId="8" borderId="0" xfId="0" applyFont="1" applyFill="1"/>
    <xf numFmtId="0" fontId="63" fillId="8" borderId="0" xfId="0" applyFont="1" applyFill="1"/>
    <xf numFmtId="0" fontId="7" fillId="4" borderId="0" xfId="0" applyFont="1" applyFill="1" applyAlignment="1"/>
    <xf numFmtId="0" fontId="25" fillId="4" borderId="0" xfId="0" applyFont="1" applyFill="1"/>
    <xf numFmtId="0" fontId="7" fillId="8" borderId="0" xfId="0" applyFont="1" applyFill="1"/>
    <xf numFmtId="0" fontId="7" fillId="4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26" fillId="4" borderId="0" xfId="0" applyFont="1" applyFill="1"/>
    <xf numFmtId="0" fontId="26" fillId="4" borderId="0" xfId="0" applyFont="1" applyFill="1" applyAlignment="1">
      <alignment horizontal="center"/>
    </xf>
    <xf numFmtId="0" fontId="23" fillId="4" borderId="0" xfId="0" applyFont="1" applyFill="1" applyAlignment="1"/>
    <xf numFmtId="0" fontId="23" fillId="3" borderId="0" xfId="0" applyFont="1" applyFill="1"/>
    <xf numFmtId="0" fontId="25" fillId="4" borderId="0" xfId="0" applyFont="1" applyFill="1" applyAlignment="1"/>
    <xf numFmtId="0" fontId="23" fillId="4" borderId="0" xfId="0" applyFont="1" applyFill="1" applyAlignment="1">
      <alignment horizontal="left"/>
    </xf>
    <xf numFmtId="0" fontId="23" fillId="3" borderId="0" xfId="0" applyFont="1" applyFill="1" applyAlignment="1">
      <alignment horizontal="left"/>
    </xf>
    <xf numFmtId="0" fontId="24" fillId="4" borderId="0" xfId="0" applyFont="1" applyFill="1" applyAlignment="1"/>
    <xf numFmtId="0" fontId="6" fillId="4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27" fillId="4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10" fillId="2" borderId="5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26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64" fillId="4" borderId="0" xfId="0" applyFont="1" applyFill="1" applyAlignment="1">
      <alignment horizontal="left" vertical="center" indent="1"/>
    </xf>
    <xf numFmtId="0" fontId="30" fillId="4" borderId="0" xfId="0" applyFont="1" applyFill="1" applyAlignment="1">
      <alignment vertical="center"/>
    </xf>
    <xf numFmtId="0" fontId="10" fillId="4" borderId="4" xfId="0" applyFont="1" applyFill="1" applyBorder="1" applyAlignment="1">
      <alignment horizontal="left" vertical="center"/>
    </xf>
    <xf numFmtId="0" fontId="15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49" fontId="10" fillId="7" borderId="4" xfId="0" applyNumberFormat="1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left" vertical="center" wrapText="1" indent="1"/>
    </xf>
    <xf numFmtId="168" fontId="10" fillId="9" borderId="4" xfId="0" applyNumberFormat="1" applyFont="1" applyFill="1" applyBorder="1" applyAlignment="1">
      <alignment horizontal="center" vertical="center" wrapText="1"/>
    </xf>
    <xf numFmtId="168" fontId="10" fillId="4" borderId="4" xfId="0" applyNumberFormat="1" applyFont="1" applyFill="1" applyBorder="1" applyAlignment="1">
      <alignment horizontal="center" vertical="center" wrapText="1"/>
    </xf>
    <xf numFmtId="168" fontId="10" fillId="4" borderId="0" xfId="0" applyNumberFormat="1" applyFont="1" applyFill="1" applyAlignment="1">
      <alignment vertical="center"/>
    </xf>
    <xf numFmtId="0" fontId="9" fillId="4" borderId="0" xfId="0" applyFont="1" applyFill="1" applyBorder="1" applyAlignment="1">
      <alignment vertical="center" wrapText="1"/>
    </xf>
    <xf numFmtId="3" fontId="10" fillId="9" borderId="4" xfId="0" applyNumberFormat="1" applyFont="1" applyFill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center" vertical="center" wrapText="1"/>
    </xf>
    <xf numFmtId="165" fontId="10" fillId="4" borderId="4" xfId="6" applyNumberFormat="1" applyFont="1" applyFill="1" applyBorder="1" applyAlignment="1">
      <alignment horizontal="center" vertical="center" wrapText="1"/>
    </xf>
    <xf numFmtId="165" fontId="10" fillId="9" borderId="4" xfId="6" applyNumberFormat="1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left" vertical="center" indent="1"/>
    </xf>
    <xf numFmtId="165" fontId="10" fillId="4" borderId="0" xfId="6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vertical="center"/>
    </xf>
    <xf numFmtId="164" fontId="10" fillId="4" borderId="4" xfId="6" applyFont="1" applyFill="1" applyBorder="1" applyAlignment="1">
      <alignment vertical="center"/>
    </xf>
    <xf numFmtId="0" fontId="10" fillId="7" borderId="4" xfId="0" applyFont="1" applyFill="1" applyBorder="1" applyAlignment="1">
      <alignment horizontal="center" vertical="center"/>
    </xf>
    <xf numFmtId="43" fontId="10" fillId="4" borderId="4" xfId="0" applyNumberFormat="1" applyFont="1" applyFill="1" applyBorder="1" applyAlignment="1">
      <alignment vertical="center"/>
    </xf>
    <xf numFmtId="165" fontId="10" fillId="4" borderId="4" xfId="6" applyNumberFormat="1" applyFont="1" applyFill="1" applyBorder="1" applyAlignment="1">
      <alignment horizontal="center" vertical="center"/>
    </xf>
    <xf numFmtId="165" fontId="10" fillId="4" borderId="0" xfId="6" applyNumberFormat="1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6" fillId="9" borderId="0" xfId="0" applyFont="1" applyFill="1"/>
    <xf numFmtId="0" fontId="10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 wrapText="1" indent="1"/>
    </xf>
    <xf numFmtId="0" fontId="6" fillId="4" borderId="4" xfId="0" applyFont="1" applyFill="1" applyBorder="1" applyAlignment="1">
      <alignment horizontal="left" vertical="center" wrapText="1" indent="1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/>
    <xf numFmtId="0" fontId="65" fillId="4" borderId="0" xfId="0" applyFont="1" applyFill="1" applyBorder="1" applyAlignment="1">
      <alignment horizontal="left" vertical="center" indent="1"/>
    </xf>
    <xf numFmtId="3" fontId="10" fillId="4" borderId="0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vertical="center" wrapText="1"/>
    </xf>
    <xf numFmtId="0" fontId="10" fillId="4" borderId="4" xfId="0" applyFont="1" applyFill="1" applyBorder="1" applyAlignment="1">
      <alignment horizontal="left" vertical="center" wrapText="1" indent="2"/>
    </xf>
    <xf numFmtId="0" fontId="10" fillId="9" borderId="4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 indent="1"/>
    </xf>
    <xf numFmtId="0" fontId="10" fillId="4" borderId="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10" fillId="4" borderId="0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left" vertical="center" indent="1"/>
    </xf>
    <xf numFmtId="0" fontId="66" fillId="7" borderId="4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67" fillId="2" borderId="4" xfId="0" applyFont="1" applyFill="1" applyBorder="1" applyAlignment="1">
      <alignment horizontal="left" vertical="center" wrapText="1" indent="1"/>
    </xf>
    <xf numFmtId="0" fontId="10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51" fillId="4" borderId="4" xfId="0" applyFont="1" applyFill="1" applyBorder="1" applyAlignment="1">
      <alignment horizontal="left" vertical="center" wrapText="1" indent="2"/>
    </xf>
    <xf numFmtId="0" fontId="10" fillId="4" borderId="4" xfId="0" applyFont="1" applyFill="1" applyBorder="1" applyAlignment="1">
      <alignment vertical="center" wrapText="1"/>
    </xf>
    <xf numFmtId="165" fontId="10" fillId="4" borderId="4" xfId="6" applyNumberFormat="1" applyFont="1" applyFill="1" applyBorder="1" applyAlignment="1">
      <alignment vertical="center" wrapText="1"/>
    </xf>
    <xf numFmtId="0" fontId="51" fillId="9" borderId="4" xfId="0" applyFont="1" applyFill="1" applyBorder="1" applyAlignment="1">
      <alignment horizontal="left" vertical="center" wrapText="1" indent="1"/>
    </xf>
    <xf numFmtId="0" fontId="10" fillId="9" borderId="4" xfId="0" applyFont="1" applyFill="1" applyBorder="1" applyAlignment="1">
      <alignment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vertical="center"/>
    </xf>
    <xf numFmtId="0" fontId="33" fillId="4" borderId="0" xfId="0" applyFont="1" applyFill="1" applyAlignment="1">
      <alignment vertical="center"/>
    </xf>
    <xf numFmtId="0" fontId="34" fillId="4" borderId="0" xfId="0" applyFont="1" applyFill="1" applyAlignment="1">
      <alignment vertical="center"/>
    </xf>
    <xf numFmtId="0" fontId="35" fillId="4" borderId="0" xfId="0" applyFont="1" applyFill="1" applyAlignment="1">
      <alignment vertical="center"/>
    </xf>
    <xf numFmtId="0" fontId="51" fillId="4" borderId="4" xfId="0" applyFont="1" applyFill="1" applyBorder="1" applyAlignment="1">
      <alignment horizontal="left" vertical="center" wrapText="1" indent="3"/>
    </xf>
    <xf numFmtId="3" fontId="6" fillId="4" borderId="0" xfId="0" applyNumberFormat="1" applyFont="1" applyFill="1" applyAlignment="1">
      <alignment vertical="center"/>
    </xf>
    <xf numFmtId="2" fontId="6" fillId="4" borderId="0" xfId="0" applyNumberFormat="1" applyFont="1" applyFill="1" applyAlignment="1">
      <alignment vertical="center"/>
    </xf>
    <xf numFmtId="165" fontId="10" fillId="9" borderId="4" xfId="6" applyNumberFormat="1" applyFont="1" applyFill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/>
    </xf>
    <xf numFmtId="0" fontId="67" fillId="9" borderId="4" xfId="0" applyFont="1" applyFill="1" applyBorder="1" applyAlignment="1">
      <alignment horizontal="left" vertical="center" wrapText="1" indent="1"/>
    </xf>
    <xf numFmtId="0" fontId="10" fillId="2" borderId="4" xfId="0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vertical="top" wrapText="1"/>
    </xf>
    <xf numFmtId="3" fontId="10" fillId="4" borderId="0" xfId="0" applyNumberFormat="1" applyFont="1" applyFill="1" applyBorder="1" applyAlignment="1"/>
    <xf numFmtId="0" fontId="6" fillId="4" borderId="0" xfId="0" applyFont="1" applyFill="1" applyAlignment="1">
      <alignment horizontal="left" indent="1"/>
    </xf>
    <xf numFmtId="0" fontId="9" fillId="4" borderId="0" xfId="0" applyFont="1" applyFill="1" applyAlignment="1">
      <alignment horizontal="left" indent="1"/>
    </xf>
    <xf numFmtId="0" fontId="10" fillId="4" borderId="0" xfId="0" applyFont="1" applyFill="1" applyAlignment="1">
      <alignment horizontal="left" indent="1"/>
    </xf>
    <xf numFmtId="3" fontId="10" fillId="4" borderId="0" xfId="0" applyNumberFormat="1" applyFont="1" applyFill="1" applyBorder="1" applyAlignment="1">
      <alignment horizontal="center" vertical="top" wrapText="1"/>
    </xf>
    <xf numFmtId="0" fontId="51" fillId="4" borderId="0" xfId="8" applyAlignment="1">
      <alignment horizontal="left" vertical="center" indent="10"/>
    </xf>
    <xf numFmtId="0" fontId="68" fillId="4" borderId="0" xfId="5" applyFont="1" applyFill="1" applyAlignment="1">
      <alignment horizontal="left" vertical="center" indent="1"/>
    </xf>
    <xf numFmtId="0" fontId="69" fillId="4" borderId="0" xfId="0" applyFont="1" applyFill="1" applyAlignment="1">
      <alignment horizontal="left" vertical="center" indent="1"/>
    </xf>
    <xf numFmtId="0" fontId="10" fillId="2" borderId="4" xfId="0" applyFont="1" applyFill="1" applyBorder="1" applyAlignment="1">
      <alignment horizontal="left" vertical="center" wrapText="1" indent="1"/>
    </xf>
    <xf numFmtId="3" fontId="10" fillId="4" borderId="4" xfId="0" applyNumberFormat="1" applyFont="1" applyFill="1" applyBorder="1" applyAlignment="1">
      <alignment horizontal="left" vertical="center" wrapText="1" indent="1"/>
    </xf>
    <xf numFmtId="9" fontId="6" fillId="4" borderId="0" xfId="7" applyFont="1" applyFill="1"/>
    <xf numFmtId="3" fontId="10" fillId="9" borderId="4" xfId="0" applyNumberFormat="1" applyFont="1" applyFill="1" applyBorder="1" applyAlignment="1">
      <alignment horizontal="left" vertical="center" wrapText="1" indent="1"/>
    </xf>
    <xf numFmtId="165" fontId="10" fillId="4" borderId="0" xfId="6" applyNumberFormat="1" applyFont="1" applyFill="1" applyBorder="1" applyAlignment="1">
      <alignment horizontal="center" vertical="top" wrapText="1"/>
    </xf>
    <xf numFmtId="3" fontId="10" fillId="2" borderId="4" xfId="0" applyNumberFormat="1" applyFont="1" applyFill="1" applyBorder="1" applyAlignment="1">
      <alignment horizontal="left" vertical="center" wrapText="1" indent="1"/>
    </xf>
    <xf numFmtId="165" fontId="10" fillId="4" borderId="4" xfId="6" applyNumberFormat="1" applyFont="1" applyFill="1" applyBorder="1" applyAlignment="1">
      <alignment horizontal="left" vertical="center" wrapText="1" indent="1"/>
    </xf>
    <xf numFmtId="165" fontId="6" fillId="4" borderId="0" xfId="0" applyNumberFormat="1" applyFont="1" applyFill="1"/>
    <xf numFmtId="165" fontId="10" fillId="9" borderId="4" xfId="6" applyNumberFormat="1" applyFont="1" applyFill="1" applyBorder="1" applyAlignment="1">
      <alignment horizontal="left" vertical="center" wrapText="1" indent="1"/>
    </xf>
    <xf numFmtId="165" fontId="10" fillId="4" borderId="4" xfId="0" applyNumberFormat="1" applyFont="1" applyFill="1" applyBorder="1" applyAlignment="1">
      <alignment horizontal="left" vertical="center" wrapText="1" indent="1"/>
    </xf>
    <xf numFmtId="165" fontId="10" fillId="9" borderId="4" xfId="0" applyNumberFormat="1" applyFont="1" applyFill="1" applyBorder="1" applyAlignment="1">
      <alignment horizontal="left" vertical="center" wrapText="1" indent="1"/>
    </xf>
    <xf numFmtId="0" fontId="10" fillId="2" borderId="4" xfId="0" applyFont="1" applyFill="1" applyBorder="1" applyAlignment="1">
      <alignment horizontal="left" vertical="center" indent="1"/>
    </xf>
    <xf numFmtId="3" fontId="10" fillId="2" borderId="4" xfId="0" applyNumberFormat="1" applyFont="1" applyFill="1" applyBorder="1" applyAlignment="1">
      <alignment horizontal="left" vertical="center" indent="1"/>
    </xf>
    <xf numFmtId="3" fontId="10" fillId="9" borderId="4" xfId="0" applyNumberFormat="1" applyFont="1" applyFill="1" applyBorder="1" applyAlignment="1">
      <alignment horizontal="left" vertical="center" indent="1"/>
    </xf>
    <xf numFmtId="0" fontId="9" fillId="4" borderId="0" xfId="0" applyFont="1" applyFill="1" applyBorder="1" applyAlignment="1">
      <alignment vertical="top" wrapText="1"/>
    </xf>
    <xf numFmtId="0" fontId="6" fillId="4" borderId="0" xfId="0" applyFont="1" applyFill="1" applyAlignment="1">
      <alignment horizontal="left" vertical="center" indent="2"/>
    </xf>
    <xf numFmtId="3" fontId="10" fillId="4" borderId="0" xfId="0" applyNumberFormat="1" applyFont="1" applyFill="1" applyBorder="1" applyAlignment="1">
      <alignment horizontal="left" vertical="top" wrapText="1" indent="1"/>
    </xf>
    <xf numFmtId="3" fontId="10" fillId="4" borderId="0" xfId="0" applyNumberFormat="1" applyFont="1" applyFill="1" applyBorder="1" applyAlignment="1">
      <alignment horizontal="left" indent="1"/>
    </xf>
    <xf numFmtId="0" fontId="10" fillId="4" borderId="0" xfId="0" applyFont="1" applyFill="1" applyBorder="1" applyAlignment="1">
      <alignment horizontal="left" indent="1"/>
    </xf>
    <xf numFmtId="0" fontId="7" fillId="4" borderId="0" xfId="0" applyFont="1" applyFill="1" applyBorder="1"/>
    <xf numFmtId="3" fontId="10" fillId="9" borderId="4" xfId="0" applyNumberFormat="1" applyFont="1" applyFill="1" applyBorder="1" applyAlignment="1">
      <alignment horizontal="center" vertical="center"/>
    </xf>
    <xf numFmtId="1" fontId="10" fillId="9" borderId="4" xfId="6" applyNumberFormat="1" applyFont="1" applyFill="1" applyBorder="1" applyAlignment="1">
      <alignment horizontal="center" vertical="center"/>
    </xf>
    <xf numFmtId="3" fontId="10" fillId="9" borderId="4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 wrapText="1"/>
    </xf>
    <xf numFmtId="0" fontId="67" fillId="4" borderId="0" xfId="0" applyFont="1" applyFill="1" applyBorder="1" applyAlignment="1">
      <alignment horizontal="left" vertical="center" wrapText="1" indent="1"/>
    </xf>
    <xf numFmtId="0" fontId="6" fillId="8" borderId="0" xfId="0" applyFont="1" applyFill="1" applyAlignment="1">
      <alignment horizontal="left" vertical="center" indent="2"/>
    </xf>
    <xf numFmtId="165" fontId="10" fillId="4" borderId="0" xfId="6" applyNumberFormat="1" applyFont="1" applyFill="1" applyBorder="1" applyAlignment="1">
      <alignment horizontal="left" vertical="top" wrapText="1" indent="1"/>
    </xf>
    <xf numFmtId="165" fontId="10" fillId="4" borderId="0" xfId="0" applyNumberFormat="1" applyFont="1" applyFill="1" applyBorder="1" applyAlignment="1">
      <alignment horizontal="center" vertical="top" wrapText="1"/>
    </xf>
    <xf numFmtId="165" fontId="10" fillId="4" borderId="0" xfId="0" applyNumberFormat="1" applyFont="1" applyFill="1" applyBorder="1"/>
    <xf numFmtId="165" fontId="10" fillId="4" borderId="0" xfId="6" applyNumberFormat="1" applyFont="1" applyFill="1" applyBorder="1" applyAlignment="1">
      <alignment horizontal="center"/>
    </xf>
    <xf numFmtId="165" fontId="10" fillId="2" borderId="4" xfId="6" applyNumberFormat="1" applyFont="1" applyFill="1" applyBorder="1" applyAlignment="1">
      <alignment horizontal="center" vertical="center"/>
    </xf>
    <xf numFmtId="165" fontId="10" fillId="2" borderId="4" xfId="6" applyNumberFormat="1" applyFont="1" applyFill="1" applyBorder="1" applyAlignment="1">
      <alignment horizontal="center" vertical="center" wrapText="1"/>
    </xf>
    <xf numFmtId="168" fontId="10" fillId="4" borderId="4" xfId="6" applyNumberFormat="1" applyFont="1" applyFill="1" applyBorder="1" applyAlignment="1">
      <alignment horizontal="center" vertical="center"/>
    </xf>
    <xf numFmtId="168" fontId="10" fillId="4" borderId="4" xfId="6" applyNumberFormat="1" applyFont="1" applyFill="1" applyBorder="1" applyAlignment="1">
      <alignment horizontal="center" vertical="center" wrapText="1"/>
    </xf>
    <xf numFmtId="168" fontId="10" fillId="2" borderId="4" xfId="6" applyNumberFormat="1" applyFont="1" applyFill="1" applyBorder="1" applyAlignment="1">
      <alignment horizontal="center" vertical="center"/>
    </xf>
    <xf numFmtId="168" fontId="10" fillId="2" borderId="4" xfId="6" applyNumberFormat="1" applyFont="1" applyFill="1" applyBorder="1" applyAlignment="1">
      <alignment horizontal="center" vertical="center" wrapText="1"/>
    </xf>
    <xf numFmtId="168" fontId="10" fillId="2" borderId="4" xfId="0" applyNumberFormat="1" applyFont="1" applyFill="1" applyBorder="1" applyAlignment="1">
      <alignment horizontal="center" vertical="center" wrapText="1"/>
    </xf>
    <xf numFmtId="168" fontId="10" fillId="4" borderId="4" xfId="0" applyNumberFormat="1" applyFont="1" applyFill="1" applyBorder="1" applyAlignment="1">
      <alignment horizontal="center" vertical="center"/>
    </xf>
    <xf numFmtId="168" fontId="10" fillId="2" borderId="4" xfId="0" applyNumberFormat="1" applyFont="1" applyFill="1" applyBorder="1" applyAlignment="1">
      <alignment horizontal="center" vertical="center"/>
    </xf>
    <xf numFmtId="3" fontId="38" fillId="4" borderId="0" xfId="0" applyNumberFormat="1" applyFont="1" applyFill="1" applyBorder="1" applyAlignment="1">
      <alignment horizontal="left" vertical="top"/>
    </xf>
    <xf numFmtId="0" fontId="30" fillId="4" borderId="0" xfId="0" applyFont="1" applyFill="1" applyAlignment="1">
      <alignment horizontal="left" indent="1"/>
    </xf>
    <xf numFmtId="0" fontId="7" fillId="4" borderId="0" xfId="5">
      <alignment horizontal="left" vertical="center"/>
    </xf>
    <xf numFmtId="0" fontId="15" fillId="4" borderId="0" xfId="0" applyFont="1" applyFill="1"/>
    <xf numFmtId="0" fontId="27" fillId="4" borderId="0" xfId="0" applyFont="1" applyFill="1"/>
    <xf numFmtId="0" fontId="7" fillId="4" borderId="0" xfId="5" applyFill="1">
      <alignment horizontal="left" vertical="center"/>
    </xf>
    <xf numFmtId="0" fontId="10" fillId="9" borderId="4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left" vertical="top" wrapText="1" indent="1"/>
    </xf>
    <xf numFmtId="0" fontId="10" fillId="4" borderId="0" xfId="0" applyFont="1" applyFill="1" applyBorder="1" applyAlignment="1">
      <alignment horizontal="center" vertical="top"/>
    </xf>
    <xf numFmtId="0" fontId="65" fillId="4" borderId="0" xfId="0" applyFont="1" applyFill="1" applyBorder="1" applyAlignment="1">
      <alignment horizontal="left" vertical="center" wrapText="1" indent="2"/>
    </xf>
    <xf numFmtId="0" fontId="10" fillId="4" borderId="0" xfId="0" applyFont="1" applyFill="1" applyBorder="1" applyAlignment="1">
      <alignment horizontal="left" vertical="top" indent="1"/>
    </xf>
    <xf numFmtId="0" fontId="10" fillId="4" borderId="0" xfId="0" applyFont="1" applyFill="1" applyBorder="1" applyAlignment="1">
      <alignment vertical="top"/>
    </xf>
    <xf numFmtId="1" fontId="10" fillId="4" borderId="4" xfId="0" applyNumberFormat="1" applyFont="1" applyFill="1" applyBorder="1" applyAlignment="1">
      <alignment horizontal="center" vertical="center" wrapText="1"/>
    </xf>
    <xf numFmtId="167" fontId="10" fillId="4" borderId="4" xfId="0" applyNumberFormat="1" applyFont="1" applyFill="1" applyBorder="1" applyAlignment="1">
      <alignment horizontal="center" vertical="center"/>
    </xf>
    <xf numFmtId="1" fontId="10" fillId="9" borderId="4" xfId="0" applyNumberFormat="1" applyFont="1" applyFill="1" applyBorder="1" applyAlignment="1">
      <alignment horizontal="center" vertical="center" wrapText="1"/>
    </xf>
    <xf numFmtId="1" fontId="10" fillId="4" borderId="0" xfId="0" applyNumberFormat="1" applyFont="1" applyFill="1" applyBorder="1" applyAlignment="1">
      <alignment horizontal="center" vertical="center" wrapText="1"/>
    </xf>
    <xf numFmtId="168" fontId="10" fillId="4" borderId="0" xfId="0" applyNumberFormat="1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horizontal="center" vertical="top" wrapText="1"/>
    </xf>
    <xf numFmtId="2" fontId="10" fillId="4" borderId="4" xfId="0" applyNumberFormat="1" applyFont="1" applyFill="1" applyBorder="1" applyAlignment="1">
      <alignment horizontal="center" vertical="center" wrapText="1"/>
    </xf>
    <xf numFmtId="0" fontId="7" fillId="2" borderId="0" xfId="5" applyFill="1" applyAlignment="1">
      <alignment horizontal="left" vertical="center" indent="1"/>
    </xf>
    <xf numFmtId="0" fontId="9" fillId="4" borderId="4" xfId="0" applyFont="1" applyFill="1" applyBorder="1" applyAlignment="1">
      <alignment horizontal="center" vertical="center" wrapText="1"/>
    </xf>
    <xf numFmtId="3" fontId="9" fillId="4" borderId="4" xfId="0" applyNumberFormat="1" applyFont="1" applyFill="1" applyBorder="1" applyAlignment="1">
      <alignment horizontal="center" vertical="center" wrapText="1"/>
    </xf>
    <xf numFmtId="0" fontId="40" fillId="4" borderId="0" xfId="0" applyFont="1" applyFill="1" applyBorder="1" applyAlignment="1">
      <alignment vertical="top" wrapText="1"/>
    </xf>
    <xf numFmtId="0" fontId="40" fillId="4" borderId="0" xfId="0" applyFont="1" applyFill="1" applyBorder="1" applyAlignment="1">
      <alignment horizontal="center" vertical="top" wrapText="1"/>
    </xf>
    <xf numFmtId="0" fontId="9" fillId="9" borderId="4" xfId="0" applyFont="1" applyFill="1" applyBorder="1" applyAlignment="1">
      <alignment horizontal="center" vertical="center" wrapText="1"/>
    </xf>
    <xf numFmtId="0" fontId="51" fillId="4" borderId="0" xfId="0" applyFont="1" applyFill="1" applyBorder="1" applyAlignment="1">
      <alignment horizontal="left" vertical="center" wrapText="1" indent="1"/>
    </xf>
    <xf numFmtId="0" fontId="9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/>
    </xf>
    <xf numFmtId="0" fontId="6" fillId="4" borderId="0" xfId="0" applyFont="1" applyFill="1" applyAlignment="1">
      <alignment horizontal="center" vertical="center"/>
    </xf>
    <xf numFmtId="9" fontId="10" fillId="4" borderId="4" xfId="0" applyNumberFormat="1" applyFont="1" applyFill="1" applyBorder="1" applyAlignment="1">
      <alignment vertical="center" wrapText="1"/>
    </xf>
    <xf numFmtId="9" fontId="10" fillId="4" borderId="4" xfId="0" applyNumberFormat="1" applyFont="1" applyFill="1" applyBorder="1" applyAlignment="1">
      <alignment horizontal="center" vertical="center" wrapText="1"/>
    </xf>
    <xf numFmtId="0" fontId="10" fillId="4" borderId="4" xfId="0" applyNumberFormat="1" applyFont="1" applyFill="1" applyBorder="1" applyAlignment="1">
      <alignment horizontal="center" vertical="center" wrapText="1"/>
    </xf>
    <xf numFmtId="9" fontId="10" fillId="4" borderId="0" xfId="0" applyNumberFormat="1" applyFont="1" applyFill="1" applyBorder="1" applyAlignment="1">
      <alignment horizontal="center" vertical="top" wrapText="1"/>
    </xf>
    <xf numFmtId="0" fontId="30" fillId="4" borderId="0" xfId="0" applyFont="1" applyFill="1" applyBorder="1" applyAlignment="1">
      <alignment horizontal="left" indent="1"/>
    </xf>
    <xf numFmtId="166" fontId="10" fillId="4" borderId="4" xfId="0" applyNumberFormat="1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vertical="center"/>
    </xf>
    <xf numFmtId="0" fontId="10" fillId="4" borderId="2" xfId="0" applyFont="1" applyFill="1" applyBorder="1" applyAlignment="1">
      <alignment horizontal="left" vertical="center" wrapText="1" indent="1"/>
    </xf>
    <xf numFmtId="0" fontId="51" fillId="4" borderId="0" xfId="0" applyFont="1" applyFill="1" applyAlignment="1">
      <alignment horizontal="left" vertical="center" indent="3"/>
    </xf>
    <xf numFmtId="0" fontId="10" fillId="4" borderId="0" xfId="0" applyFont="1" applyFill="1" applyAlignment="1"/>
    <xf numFmtId="0" fontId="40" fillId="4" borderId="0" xfId="0" applyFont="1" applyFill="1"/>
    <xf numFmtId="0" fontId="41" fillId="4" borderId="0" xfId="0" applyFont="1" applyFill="1" applyBorder="1" applyAlignment="1">
      <alignment horizontal="left" vertical="top" wrapText="1" indent="2"/>
    </xf>
    <xf numFmtId="0" fontId="10" fillId="2" borderId="0" xfId="0" applyFont="1" applyFill="1"/>
    <xf numFmtId="4" fontId="10" fillId="4" borderId="4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/>
    <xf numFmtId="0" fontId="65" fillId="4" borderId="0" xfId="0" applyFont="1" applyFill="1" applyAlignment="1">
      <alignment horizontal="left" vertical="center" indent="1"/>
    </xf>
    <xf numFmtId="0" fontId="55" fillId="4" borderId="0" xfId="10" applyFont="1" applyFill="1" applyBorder="1" applyAlignment="1">
      <alignment horizontal="right" vertical="center" wrapText="1"/>
    </xf>
    <xf numFmtId="0" fontId="15" fillId="4" borderId="0" xfId="0" applyFont="1" applyFill="1" applyBorder="1" applyAlignment="1">
      <alignment horizontal="center"/>
    </xf>
    <xf numFmtId="0" fontId="65" fillId="10" borderId="2" xfId="0" applyFont="1" applyFill="1" applyBorder="1" applyAlignment="1">
      <alignment horizontal="left" vertical="center" indent="1"/>
    </xf>
    <xf numFmtId="0" fontId="65" fillId="10" borderId="0" xfId="0" applyFont="1" applyFill="1" applyAlignment="1">
      <alignment horizontal="left" vertical="center" indent="1"/>
    </xf>
    <xf numFmtId="0" fontId="65" fillId="10" borderId="0" xfId="0" applyFont="1" applyFill="1" applyBorder="1" applyAlignment="1">
      <alignment horizontal="left" vertical="center" indent="1"/>
    </xf>
    <xf numFmtId="0" fontId="9" fillId="4" borderId="0" xfId="0" applyFont="1" applyFill="1" applyBorder="1"/>
    <xf numFmtId="0" fontId="2" fillId="4" borderId="0" xfId="2" applyFont="1" applyFill="1" applyAlignment="1" applyProtection="1">
      <alignment horizontal="left" vertical="center" indent="2"/>
    </xf>
    <xf numFmtId="0" fontId="70" fillId="4" borderId="0" xfId="2" applyFont="1" applyFill="1" applyAlignment="1" applyProtection="1">
      <alignment horizontal="left" vertical="center" indent="2"/>
    </xf>
    <xf numFmtId="0" fontId="2" fillId="4" borderId="0" xfId="2" applyFont="1" applyFill="1" applyAlignment="1" applyProtection="1">
      <alignment horizontal="left" vertical="center" indent="5"/>
    </xf>
    <xf numFmtId="0" fontId="71" fillId="4" borderId="0" xfId="8" applyFont="1">
      <alignment horizontal="left" vertical="center" indent="2"/>
    </xf>
    <xf numFmtId="0" fontId="55" fillId="4" borderId="0" xfId="10" applyFont="1" applyFill="1" applyBorder="1" applyAlignment="1">
      <alignment horizontal="right" vertical="center" wrapText="1"/>
    </xf>
    <xf numFmtId="0" fontId="10" fillId="7" borderId="4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2" fillId="4" borderId="0" xfId="2" applyFont="1" applyFill="1" applyAlignment="1" applyProtection="1">
      <alignment vertical="center"/>
    </xf>
    <xf numFmtId="0" fontId="66" fillId="7" borderId="4" xfId="0" applyFont="1" applyFill="1" applyBorder="1" applyAlignment="1">
      <alignment horizontal="center" vertical="center"/>
    </xf>
    <xf numFmtId="0" fontId="2" fillId="4" borderId="0" xfId="2" applyFont="1" applyFill="1" applyAlignment="1" applyProtection="1">
      <alignment horizontal="left" vertical="center" indent="4"/>
    </xf>
    <xf numFmtId="0" fontId="70" fillId="4" borderId="0" xfId="2" applyFont="1" applyFill="1" applyAlignment="1" applyProtection="1">
      <alignment horizontal="left" vertical="center"/>
    </xf>
    <xf numFmtId="0" fontId="2" fillId="4" borderId="0" xfId="2" applyFont="1" applyFill="1" applyAlignment="1" applyProtection="1">
      <alignment horizontal="left" vertical="center" indent="1"/>
    </xf>
    <xf numFmtId="0" fontId="51" fillId="4" borderId="0" xfId="8" applyAlignment="1">
      <alignment horizontal="left" vertical="center" indent="4"/>
    </xf>
    <xf numFmtId="0" fontId="71" fillId="4" borderId="0" xfId="8" applyFont="1" applyAlignment="1">
      <alignment horizontal="left" vertical="center" indent="2"/>
    </xf>
    <xf numFmtId="0" fontId="10" fillId="7" borderId="4" xfId="0" applyFont="1" applyFill="1" applyBorder="1" applyAlignment="1">
      <alignment horizontal="center" vertical="center"/>
    </xf>
    <xf numFmtId="0" fontId="2" fillId="4" borderId="0" xfId="2" applyFont="1" applyFill="1" applyAlignment="1" applyProtection="1">
      <alignment horizontal="left" vertical="center" indent="2"/>
    </xf>
    <xf numFmtId="0" fontId="51" fillId="4" borderId="0" xfId="0" applyFont="1" applyFill="1" applyBorder="1" applyAlignment="1">
      <alignment horizontal="left" vertical="center" indent="1"/>
    </xf>
    <xf numFmtId="165" fontId="10" fillId="4" borderId="0" xfId="6" applyNumberFormat="1" applyFont="1" applyFill="1" applyBorder="1" applyAlignment="1">
      <alignment vertical="center"/>
    </xf>
    <xf numFmtId="0" fontId="51" fillId="9" borderId="4" xfId="0" applyFont="1" applyFill="1" applyBorder="1" applyAlignment="1">
      <alignment horizontal="left" vertical="center" indent="1"/>
    </xf>
    <xf numFmtId="165" fontId="10" fillId="9" borderId="4" xfId="6" applyNumberFormat="1" applyFont="1" applyFill="1" applyBorder="1" applyAlignment="1">
      <alignment vertical="center"/>
    </xf>
    <xf numFmtId="0" fontId="72" fillId="4" borderId="0" xfId="0" applyFont="1" applyFill="1" applyBorder="1" applyAlignment="1">
      <alignment horizontal="center" vertical="center"/>
    </xf>
    <xf numFmtId="0" fontId="55" fillId="4" borderId="0" xfId="10" applyFont="1" applyFill="1" applyBorder="1" applyAlignment="1">
      <alignment horizontal="right" vertical="center" wrapText="1"/>
    </xf>
    <xf numFmtId="0" fontId="59" fillId="2" borderId="0" xfId="10" applyFont="1" applyFill="1" applyBorder="1" applyAlignment="1">
      <alignment horizontal="center" vertical="center"/>
    </xf>
    <xf numFmtId="0" fontId="61" fillId="4" borderId="0" xfId="11" applyFont="1" applyFill="1" applyAlignment="1">
      <alignment horizontal="center" vertical="center"/>
    </xf>
    <xf numFmtId="0" fontId="52" fillId="5" borderId="0" xfId="9" applyAlignment="1">
      <alignment horizontal="left" vertical="center" indent="1"/>
    </xf>
    <xf numFmtId="0" fontId="49" fillId="3" borderId="0" xfId="4" applyFont="1">
      <alignment horizontal="left" vertical="center" indent="1"/>
    </xf>
    <xf numFmtId="0" fontId="68" fillId="3" borderId="0" xfId="4" applyFont="1">
      <alignment horizontal="left" vertical="center" indent="1"/>
    </xf>
    <xf numFmtId="0" fontId="52" fillId="4" borderId="0" xfId="9" applyFill="1" applyAlignment="1">
      <alignment horizontal="left" vertical="center" indent="1"/>
    </xf>
    <xf numFmtId="0" fontId="62" fillId="4" borderId="0" xfId="0" applyFont="1" applyFill="1" applyAlignment="1">
      <alignment horizontal="left" indent="1"/>
    </xf>
    <xf numFmtId="0" fontId="62" fillId="4" borderId="0" xfId="0" applyFont="1" applyFill="1" applyAlignment="1">
      <alignment horizontal="left" vertical="center" indent="1"/>
    </xf>
    <xf numFmtId="0" fontId="62" fillId="3" borderId="0" xfId="0" applyFont="1" applyFill="1" applyAlignment="1">
      <alignment horizontal="left" indent="1"/>
    </xf>
    <xf numFmtId="0" fontId="62" fillId="4" borderId="0" xfId="0" applyFont="1" applyFill="1" applyBorder="1" applyAlignment="1">
      <alignment horizontal="left" vertical="center" indent="1"/>
    </xf>
    <xf numFmtId="0" fontId="49" fillId="3" borderId="0" xfId="3" applyFill="1" applyAlignment="1" applyProtection="1">
      <alignment horizontal="left" vertical="center" indent="1"/>
    </xf>
    <xf numFmtId="0" fontId="7" fillId="4" borderId="0" xfId="0" applyFont="1" applyFill="1" applyAlignment="1">
      <alignment horizontal="left" vertical="center" indent="1"/>
    </xf>
    <xf numFmtId="0" fontId="73" fillId="8" borderId="0" xfId="0" applyFont="1" applyFill="1" applyAlignment="1">
      <alignment horizontal="left" vertical="center" indent="1"/>
    </xf>
    <xf numFmtId="0" fontId="7" fillId="4" borderId="0" xfId="0" applyFont="1" applyFill="1" applyBorder="1" applyAlignment="1">
      <alignment horizontal="left" vertical="center" indent="1"/>
    </xf>
    <xf numFmtId="0" fontId="7" fillId="4" borderId="0" xfId="5" applyFill="1" applyAlignment="1">
      <alignment horizontal="left" vertical="center" indent="1"/>
    </xf>
    <xf numFmtId="0" fontId="7" fillId="4" borderId="0" xfId="5" applyFill="1" applyAlignment="1">
      <alignment horizontal="left" vertical="center" wrapText="1" indent="1"/>
    </xf>
    <xf numFmtId="0" fontId="49" fillId="3" borderId="0" xfId="3" applyFill="1" applyAlignment="1" applyProtection="1">
      <alignment horizontal="left" vertical="center" wrapText="1" indent="1"/>
    </xf>
    <xf numFmtId="0" fontId="10" fillId="7" borderId="4" xfId="0" applyFont="1" applyFill="1" applyBorder="1" applyAlignment="1">
      <alignment horizontal="center" vertical="center"/>
    </xf>
    <xf numFmtId="0" fontId="52" fillId="14" borderId="0" xfId="3" applyFont="1" applyFill="1" applyAlignment="1" applyProtection="1">
      <alignment horizontal="center" vertical="center"/>
    </xf>
    <xf numFmtId="0" fontId="65" fillId="10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right" vertical="center"/>
    </xf>
    <xf numFmtId="0" fontId="6" fillId="4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 wrapText="1" indent="1"/>
    </xf>
    <xf numFmtId="0" fontId="54" fillId="4" borderId="0" xfId="10" applyFont="1" applyFill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61" fillId="2" borderId="0" xfId="11" applyFont="1" applyFill="1" applyAlignment="1">
      <alignment horizontal="left" indent="2"/>
    </xf>
    <xf numFmtId="0" fontId="10" fillId="2" borderId="5" xfId="0" applyFont="1" applyFill="1" applyBorder="1" applyAlignment="1">
      <alignment horizontal="left" vertical="center" wrapText="1" indent="2"/>
    </xf>
    <xf numFmtId="0" fontId="10" fillId="2" borderId="6" xfId="0" applyFont="1" applyFill="1" applyBorder="1" applyAlignment="1">
      <alignment horizontal="left" vertical="center" wrapText="1" indent="2"/>
    </xf>
    <xf numFmtId="0" fontId="64" fillId="4" borderId="0" xfId="0" applyFont="1" applyFill="1" applyAlignment="1">
      <alignment horizontal="left" vertical="center" indent="1"/>
    </xf>
    <xf numFmtId="0" fontId="7" fillId="2" borderId="0" xfId="5" applyFill="1" applyAlignment="1">
      <alignment horizontal="left" vertical="center" indent="1"/>
    </xf>
    <xf numFmtId="0" fontId="65" fillId="10" borderId="0" xfId="0" applyFont="1" applyFill="1" applyAlignment="1">
      <alignment horizontal="left" vertical="center" indent="1"/>
    </xf>
    <xf numFmtId="0" fontId="71" fillId="4" borderId="0" xfId="8" applyFont="1">
      <alignment horizontal="left" vertical="center" indent="2"/>
    </xf>
    <xf numFmtId="0" fontId="51" fillId="4" borderId="0" xfId="8">
      <alignment horizontal="left" vertical="center" indent="2"/>
    </xf>
    <xf numFmtId="0" fontId="2" fillId="4" borderId="0" xfId="2" applyFont="1" applyFill="1" applyAlignment="1" applyProtection="1">
      <alignment horizontal="left" vertical="center" indent="5"/>
    </xf>
    <xf numFmtId="0" fontId="6" fillId="4" borderId="0" xfId="0" applyFont="1" applyFill="1" applyBorder="1" applyAlignment="1">
      <alignment horizontal="left" vertical="center" indent="1"/>
    </xf>
    <xf numFmtId="0" fontId="65" fillId="10" borderId="0" xfId="0" applyFont="1" applyFill="1" applyBorder="1" applyAlignment="1">
      <alignment horizontal="left" vertical="center" indent="1"/>
    </xf>
    <xf numFmtId="0" fontId="6" fillId="4" borderId="11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left" vertical="center" indent="1"/>
    </xf>
    <xf numFmtId="0" fontId="65" fillId="10" borderId="0" xfId="0" applyFont="1" applyFill="1" applyBorder="1" applyAlignment="1">
      <alignment horizontal="left" vertical="center" wrapText="1" indent="1"/>
    </xf>
    <xf numFmtId="0" fontId="6" fillId="9" borderId="0" xfId="0" applyFont="1" applyFill="1" applyAlignment="1">
      <alignment horizontal="center" vertical="center" wrapText="1"/>
    </xf>
    <xf numFmtId="0" fontId="6" fillId="4" borderId="0" xfId="0" applyFont="1" applyFill="1" applyBorder="1" applyAlignment="1">
      <alignment horizontal="left" vertical="center" wrapText="1" indent="1"/>
    </xf>
    <xf numFmtId="0" fontId="76" fillId="15" borderId="0" xfId="0" applyFont="1" applyFill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51" fillId="4" borderId="0" xfId="8" applyAlignment="1">
      <alignment horizontal="left" vertical="center" indent="6"/>
    </xf>
    <xf numFmtId="0" fontId="9" fillId="4" borderId="0" xfId="0" applyFont="1" applyFill="1" applyBorder="1" applyAlignment="1">
      <alignment horizontal="left" vertical="center" indent="1"/>
    </xf>
    <xf numFmtId="0" fontId="6" fillId="9" borderId="0" xfId="0" applyFont="1" applyFill="1" applyAlignment="1">
      <alignment horizontal="left" vertical="center" indent="1"/>
    </xf>
    <xf numFmtId="0" fontId="68" fillId="2" borderId="0" xfId="5" applyFont="1" applyFill="1" applyAlignment="1">
      <alignment horizontal="left" vertical="center" indent="1"/>
    </xf>
    <xf numFmtId="0" fontId="9" fillId="4" borderId="7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indent="1"/>
    </xf>
    <xf numFmtId="0" fontId="10" fillId="4" borderId="0" xfId="0" applyFont="1" applyFill="1" applyBorder="1" applyAlignment="1">
      <alignment horizontal="center" vertical="top" wrapText="1"/>
    </xf>
    <xf numFmtId="0" fontId="74" fillId="11" borderId="0" xfId="0" applyFont="1" applyFill="1" applyAlignment="1">
      <alignment horizontal="left" vertical="center" wrapText="1" indent="1"/>
    </xf>
    <xf numFmtId="0" fontId="74" fillId="11" borderId="0" xfId="0" applyFont="1" applyFill="1" applyAlignment="1">
      <alignment horizontal="left" vertical="center" indent="1"/>
    </xf>
    <xf numFmtId="0" fontId="6" fillId="12" borderId="0" xfId="0" applyFont="1" applyFill="1" applyAlignment="1">
      <alignment horizontal="left" vertical="center" indent="1"/>
    </xf>
    <xf numFmtId="0" fontId="66" fillId="7" borderId="9" xfId="0" applyFont="1" applyFill="1" applyBorder="1" applyAlignment="1">
      <alignment horizontal="center" vertical="center" wrapText="1"/>
    </xf>
    <xf numFmtId="0" fontId="66" fillId="7" borderId="10" xfId="0" applyFont="1" applyFill="1" applyBorder="1" applyAlignment="1">
      <alignment horizontal="center" vertical="center" wrapText="1"/>
    </xf>
    <xf numFmtId="168" fontId="10" fillId="4" borderId="12" xfId="0" applyNumberFormat="1" applyFont="1" applyFill="1" applyBorder="1" applyAlignment="1">
      <alignment horizontal="center" vertical="center"/>
    </xf>
    <xf numFmtId="168" fontId="10" fillId="4" borderId="13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wrapText="1" indent="2"/>
    </xf>
    <xf numFmtId="0" fontId="6" fillId="12" borderId="0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2" fillId="4" borderId="0" xfId="2" applyFont="1" applyFill="1" applyAlignment="1" applyProtection="1">
      <alignment horizontal="left" vertical="center" indent="8"/>
    </xf>
    <xf numFmtId="0" fontId="66" fillId="7" borderId="4" xfId="0" applyFont="1" applyFill="1" applyBorder="1" applyAlignment="1">
      <alignment horizontal="center" vertical="center"/>
    </xf>
    <xf numFmtId="0" fontId="65" fillId="13" borderId="0" xfId="0" applyFont="1" applyFill="1" applyBorder="1" applyAlignment="1">
      <alignment horizontal="left" vertical="center" wrapText="1" indent="1"/>
    </xf>
    <xf numFmtId="0" fontId="75" fillId="4" borderId="0" xfId="0" applyFont="1" applyFill="1" applyBorder="1" applyAlignment="1">
      <alignment horizontal="left" vertical="center" wrapText="1" indent="1"/>
    </xf>
    <xf numFmtId="0" fontId="2" fillId="4" borderId="0" xfId="2" applyFont="1" applyFill="1" applyAlignment="1" applyProtection="1">
      <alignment horizontal="left" vertical="center" indent="2"/>
    </xf>
    <xf numFmtId="0" fontId="66" fillId="7" borderId="4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left" vertical="center" wrapText="1" indent="1"/>
    </xf>
    <xf numFmtId="0" fontId="30" fillId="9" borderId="0" xfId="0" applyFont="1" applyFill="1" applyBorder="1" applyAlignment="1">
      <alignment horizontal="left" vertical="center" wrapText="1" indent="1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1" fontId="10" fillId="4" borderId="4" xfId="6" applyNumberFormat="1" applyFont="1" applyFill="1" applyBorder="1" applyAlignment="1">
      <alignment horizontal="center" vertical="center"/>
    </xf>
    <xf numFmtId="3" fontId="10" fillId="4" borderId="4" xfId="0" applyNumberFormat="1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 wrapText="1"/>
    </xf>
    <xf numFmtId="0" fontId="65" fillId="10" borderId="0" xfId="0" applyFont="1" applyFill="1" applyAlignment="1">
      <alignment horizontal="left" vertical="center" wrapText="1" indent="1"/>
    </xf>
    <xf numFmtId="0" fontId="9" fillId="4" borderId="3" xfId="0" applyFont="1" applyFill="1" applyBorder="1" applyAlignment="1">
      <alignment horizontal="left" vertical="center" indent="1"/>
    </xf>
    <xf numFmtId="0" fontId="6" fillId="9" borderId="0" xfId="0" applyFont="1" applyFill="1" applyBorder="1" applyAlignment="1">
      <alignment horizontal="left" vertical="center" wrapText="1" indent="1"/>
    </xf>
    <xf numFmtId="0" fontId="6" fillId="9" borderId="0" xfId="0" applyFont="1" applyFill="1" applyAlignment="1">
      <alignment horizontal="left" vertical="center" wrapText="1" indent="1"/>
    </xf>
    <xf numFmtId="0" fontId="10" fillId="4" borderId="4" xfId="0" applyFont="1" applyFill="1" applyBorder="1" applyAlignment="1">
      <alignment horizontal="left" vertical="center" indent="1"/>
    </xf>
    <xf numFmtId="0" fontId="6" fillId="9" borderId="0" xfId="0" applyFont="1" applyFill="1" applyBorder="1" applyAlignment="1">
      <alignment horizontal="left" vertical="center" indent="1"/>
    </xf>
  </cellXfs>
  <cellStyles count="12">
    <cellStyle name="BordeTabla" xfId="1"/>
    <cellStyle name="Hipervínculo" xfId="2" builtinId="8"/>
    <cellStyle name="Hipervínculo 2" xfId="3"/>
    <cellStyle name="Indice_Item" xfId="4"/>
    <cellStyle name="Item" xfId="5"/>
    <cellStyle name="Millares 2" xfId="6"/>
    <cellStyle name="Normal" xfId="0" builtinId="0"/>
    <cellStyle name="Porcentaje 2" xfId="7"/>
    <cellStyle name="Prev" xfId="8"/>
    <cellStyle name="Seccion" xfId="9"/>
    <cellStyle name="Titulo CAF" xfId="10"/>
    <cellStyle name="Titulo_Internas" xfId="1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externalLink" Target="externalLinks/externalLink1.xml"/><Relationship Id="rId17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368300</xdr:rowOff>
    </xdr:from>
    <xdr:to>
      <xdr:col>3</xdr:col>
      <xdr:colOff>762000</xdr:colOff>
      <xdr:row>2</xdr:row>
      <xdr:rowOff>25400</xdr:rowOff>
    </xdr:to>
    <xdr:pic>
      <xdr:nvPicPr>
        <xdr:cNvPr id="17434" name="Imagen 1" descr="logo_caf_285x95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300" y="368300"/>
          <a:ext cx="25146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546100</xdr:colOff>
      <xdr:row>2</xdr:row>
      <xdr:rowOff>50800</xdr:rowOff>
    </xdr:to>
    <xdr:pic>
      <xdr:nvPicPr>
        <xdr:cNvPr id="1948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8459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1524000</xdr:colOff>
      <xdr:row>2</xdr:row>
      <xdr:rowOff>50800</xdr:rowOff>
    </xdr:to>
    <xdr:pic>
      <xdr:nvPicPr>
        <xdr:cNvPr id="2050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1612900</xdr:colOff>
      <xdr:row>2</xdr:row>
      <xdr:rowOff>50800</xdr:rowOff>
    </xdr:to>
    <xdr:pic>
      <xdr:nvPicPr>
        <xdr:cNvPr id="2152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2460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2357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2514600</xdr:colOff>
      <xdr:row>2</xdr:row>
      <xdr:rowOff>50800</xdr:rowOff>
    </xdr:to>
    <xdr:pic>
      <xdr:nvPicPr>
        <xdr:cNvPr id="2562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146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2664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2767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28695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2971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3074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31766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641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imonmirada/Desktop/CAF%20(archivos%20excel%20de%20las%2025%20&#225;reas)/CAF-OMU%20%20datos%20basicos%20AMBA%20-%2030%20de%20setiemb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imonmirada/Desktop/CAF%20(archivos%20excel%20de%20las%2025%20&#225;reas)/C&#243;pia%20de%20CAF-OMU__datos_basicos_de_las_ciudades_Lim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ducción "/>
      <sheetName val="lista de datos"/>
      <sheetName val="datos generales"/>
      <sheetName val="socioeconómicos"/>
      <sheetName val="infraestructura"/>
      <sheetName val="flota de vehículos"/>
      <sheetName val="movilidad"/>
      <sheetName val="gestión del tránsito"/>
      <sheetName val="oferta tp publico"/>
      <sheetName val="tarifas tp publico"/>
      <sheetName val="energía"/>
      <sheetName val="contaminación"/>
      <sheetName val="accidentes"/>
      <sheetName val="impuestos-costos"/>
      <sheetName val="patrimon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9">
          <cell r="E9">
            <v>0.11</v>
          </cell>
          <cell r="G9">
            <v>0.1</v>
          </cell>
        </row>
        <row r="20">
          <cell r="E20">
            <v>4.84</v>
          </cell>
          <cell r="H20">
            <v>3.54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troducción "/>
      <sheetName val="lista de datos"/>
      <sheetName val="datos generales"/>
      <sheetName val="socioeconómicos"/>
      <sheetName val="infraestructura"/>
      <sheetName val="flota de vehículos"/>
      <sheetName val="movilidad"/>
      <sheetName val="gestión del tránsito"/>
      <sheetName val="oferta tp publico"/>
      <sheetName val="tarifas tp publico"/>
      <sheetName val="energía"/>
      <sheetName val="contaminación"/>
      <sheetName val="accidentes"/>
      <sheetName val="impuestos-costos"/>
      <sheetName val="patrimon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AA8">
            <v>4</v>
          </cell>
          <cell r="AC8">
            <v>2</v>
          </cell>
          <cell r="AD8">
            <v>0</v>
          </cell>
          <cell r="AE8">
            <v>0.01</v>
          </cell>
          <cell r="AF8">
            <v>190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4" Type="http://schemas.openxmlformats.org/officeDocument/2006/relationships/comments" Target="../comments1.xml"/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5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6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4" Type="http://schemas.openxmlformats.org/officeDocument/2006/relationships/comments" Target="../comments2.xml"/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7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9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4" Type="http://schemas.openxmlformats.org/officeDocument/2006/relationships/comments" Target="../comments3.xml"/><Relationship Id="rId1" Type="http://schemas.openxmlformats.org/officeDocument/2006/relationships/drawing" Target="../drawings/drawing8.xml"/><Relationship Id="rId2" Type="http://schemas.openxmlformats.org/officeDocument/2006/relationships/vmlDrawing" Target="../drawings/vmlDrawing10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vmlDrawing" Target="../drawings/vmlDrawing1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vmlDrawing" Target="../drawings/vmlDrawing13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vmlDrawing" Target="../drawings/vmlDrawing14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vmlDrawing" Target="../drawings/vmlDrawing15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vmlDrawing" Target="../drawings/vmlDrawing16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vmlDrawing" Target="../drawings/vmlDrawing17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vmlDrawing" Target="../drawings/vmlDrawing1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M14"/>
  <sheetViews>
    <sheetView tabSelected="1" workbookViewId="0"/>
  </sheetViews>
  <sheetFormatPr baseColWidth="10" defaultColWidth="12.83203125" defaultRowHeight="30.75" customHeight="1" x14ac:dyDescent="0"/>
  <cols>
    <col min="1" max="1" width="12.83203125" style="1"/>
    <col min="2" max="2" width="10.5" style="1" customWidth="1"/>
    <col min="3" max="5" width="12.83203125" style="1"/>
    <col min="6" max="6" width="6.33203125" style="1" customWidth="1"/>
    <col min="7" max="7" width="12.83203125" style="1"/>
    <col min="8" max="8" width="17.5" style="1" customWidth="1"/>
    <col min="9" max="9" width="14.83203125" style="1" customWidth="1"/>
    <col min="10" max="16384" width="12.83203125" style="1"/>
  </cols>
  <sheetData>
    <row r="2" spans="2:13" ht="62" customHeight="1">
      <c r="B2" s="2"/>
      <c r="C2" s="2"/>
      <c r="D2" s="2"/>
      <c r="E2" s="2"/>
      <c r="F2" s="2"/>
      <c r="G2" s="288" t="s">
        <v>711</v>
      </c>
      <c r="H2" s="288"/>
      <c r="I2" s="288"/>
    </row>
    <row r="3" spans="2:13" ht="30.75" customHeight="1">
      <c r="B3" s="2"/>
      <c r="C3" s="2"/>
      <c r="D3" s="2"/>
      <c r="E3" s="2"/>
      <c r="J3" s="4"/>
      <c r="K3" s="4"/>
      <c r="L3" s="4"/>
      <c r="M3" s="4"/>
    </row>
    <row r="4" spans="2:13" ht="30.75" customHeight="1">
      <c r="B4" s="38"/>
      <c r="C4" s="39"/>
      <c r="D4" s="39"/>
      <c r="E4" s="39"/>
      <c r="F4" s="39"/>
      <c r="G4" s="39"/>
      <c r="H4" s="39"/>
      <c r="I4" s="41"/>
      <c r="J4" s="4"/>
      <c r="K4" s="4"/>
      <c r="L4" s="4"/>
      <c r="M4" s="4"/>
    </row>
    <row r="5" spans="2:13" ht="30.75" customHeight="1">
      <c r="B5" s="38"/>
      <c r="C5" s="39"/>
      <c r="D5" s="39"/>
      <c r="E5" s="39"/>
      <c r="F5" s="39"/>
      <c r="G5" s="39"/>
      <c r="H5" s="39"/>
      <c r="I5" s="41"/>
    </row>
    <row r="6" spans="2:13" ht="30.75" customHeight="1">
      <c r="B6" s="38"/>
      <c r="C6" s="41"/>
      <c r="D6" s="41"/>
      <c r="E6" s="41"/>
      <c r="F6" s="41"/>
      <c r="G6" s="41"/>
      <c r="H6" s="41"/>
      <c r="I6" s="41"/>
    </row>
    <row r="7" spans="2:13" ht="30.75" customHeight="1">
      <c r="B7" s="39"/>
      <c r="C7" s="39"/>
      <c r="D7" s="39"/>
      <c r="E7" s="39"/>
      <c r="F7" s="39"/>
      <c r="G7" s="39"/>
      <c r="H7" s="39"/>
      <c r="I7" s="39"/>
    </row>
    <row r="8" spans="2:13" ht="30.75" customHeight="1">
      <c r="B8" s="289" t="s">
        <v>321</v>
      </c>
      <c r="C8" s="289"/>
      <c r="D8" s="289"/>
      <c r="E8" s="289"/>
      <c r="F8" s="289"/>
      <c r="G8" s="289"/>
      <c r="H8" s="289"/>
      <c r="I8" s="289"/>
    </row>
    <row r="9" spans="2:13" ht="30.75" customHeight="1">
      <c r="B9" s="38"/>
      <c r="C9" s="38"/>
      <c r="D9" s="38"/>
      <c r="E9" s="38"/>
      <c r="F9" s="38"/>
      <c r="G9" s="38"/>
      <c r="H9" s="38"/>
      <c r="I9" s="38"/>
    </row>
    <row r="10" spans="2:13" ht="30.75" customHeight="1">
      <c r="B10" s="38"/>
      <c r="C10" s="39"/>
      <c r="D10" s="39"/>
      <c r="E10" s="39"/>
      <c r="F10" s="39"/>
      <c r="G10" s="39"/>
      <c r="H10" s="39"/>
      <c r="I10" s="40"/>
    </row>
    <row r="11" spans="2:13" ht="30.75" customHeight="1">
      <c r="B11" s="38"/>
      <c r="C11" s="39"/>
      <c r="D11" s="39"/>
      <c r="E11" s="39"/>
      <c r="F11" s="39"/>
      <c r="G11" s="39"/>
      <c r="H11" s="39"/>
      <c r="I11" s="38"/>
    </row>
    <row r="12" spans="2:13" ht="30.75" customHeight="1">
      <c r="B12" s="38"/>
      <c r="C12" s="39"/>
      <c r="D12" s="39"/>
      <c r="E12" s="39"/>
      <c r="F12" s="39"/>
      <c r="G12" s="39"/>
      <c r="H12" s="39"/>
      <c r="I12" s="38"/>
    </row>
    <row r="14" spans="2:13" ht="30.75" customHeight="1">
      <c r="B14" s="2"/>
      <c r="C14" s="287" t="s">
        <v>465</v>
      </c>
      <c r="D14" s="287"/>
      <c r="E14" s="287"/>
      <c r="F14" s="287"/>
      <c r="G14" s="287"/>
      <c r="H14" s="287"/>
      <c r="I14" s="2"/>
    </row>
  </sheetData>
  <mergeCells count="3">
    <mergeCell ref="C14:H14"/>
    <mergeCell ref="G2:I2"/>
    <mergeCell ref="B8:I8"/>
  </mergeCells>
  <phoneticPr fontId="48" type="noConversion"/>
  <pageMargins left="0.19" right="0.4" top="1.96" bottom="0.98" header="0.49" footer="0.49"/>
  <pageSetup scale="95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5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111"/>
  <sheetViews>
    <sheetView workbookViewId="0"/>
  </sheetViews>
  <sheetFormatPr baseColWidth="10" defaultColWidth="12.83203125" defaultRowHeight="30.75" customHeight="1" x14ac:dyDescent="0"/>
  <cols>
    <col min="1" max="1" width="12.83203125" style="62" customWidth="1"/>
    <col min="2" max="5" width="12.83203125" style="62"/>
    <col min="6" max="6" width="14.1640625" style="62" customWidth="1"/>
    <col min="7" max="7" width="20.6640625" style="62" customWidth="1"/>
    <col min="8" max="8" width="20" style="62" customWidth="1"/>
    <col min="9" max="9" width="16.83203125" style="62" customWidth="1"/>
    <col min="10" max="16384" width="12.83203125" style="62"/>
  </cols>
  <sheetData>
    <row r="1" spans="1:17" s="1" customFormat="1" ht="30.75" customHeight="1"/>
    <row r="2" spans="1:17" s="1" customFormat="1" ht="62" customHeight="1">
      <c r="B2" s="2"/>
      <c r="C2" s="2"/>
      <c r="D2" s="2"/>
      <c r="E2" s="2"/>
      <c r="G2" s="288" t="s">
        <v>711</v>
      </c>
      <c r="H2" s="288"/>
    </row>
    <row r="3" spans="1:17" s="1" customFormat="1" ht="30.75" customHeight="1">
      <c r="B3" s="2"/>
      <c r="C3" s="2"/>
      <c r="D3" s="2"/>
      <c r="E3" s="2"/>
      <c r="J3" s="4"/>
      <c r="K3" s="4"/>
      <c r="L3" s="4"/>
      <c r="M3" s="4"/>
    </row>
    <row r="4" spans="1:17" s="61" customFormat="1" ht="30.75" customHeight="1">
      <c r="A4" s="60"/>
    </row>
    <row r="5" spans="1:17" ht="51" customHeight="1">
      <c r="B5" s="290" t="s">
        <v>305</v>
      </c>
      <c r="C5" s="290"/>
      <c r="D5" s="290"/>
      <c r="E5" s="290"/>
      <c r="F5" s="290"/>
      <c r="G5" s="290"/>
      <c r="H5" s="290"/>
    </row>
    <row r="6" spans="1:17" ht="30" customHeight="1">
      <c r="B6" s="63"/>
      <c r="C6" s="63"/>
      <c r="D6" s="63"/>
      <c r="E6" s="63"/>
      <c r="F6" s="63"/>
      <c r="G6" s="63"/>
      <c r="H6" s="63"/>
    </row>
    <row r="8" spans="1:17" ht="51" customHeight="1">
      <c r="B8" s="291" t="s">
        <v>277</v>
      </c>
      <c r="C8" s="291"/>
      <c r="D8" s="291"/>
      <c r="E8" s="291"/>
      <c r="F8" s="291"/>
      <c r="G8" s="291"/>
      <c r="H8" s="291"/>
    </row>
    <row r="9" spans="1:17" ht="30.75" customHeight="1">
      <c r="B9" s="64"/>
      <c r="C9" s="64"/>
      <c r="D9" s="64"/>
      <c r="E9" s="64"/>
      <c r="F9" s="64"/>
      <c r="G9" s="64"/>
      <c r="H9" s="64"/>
    </row>
    <row r="10" spans="1:17" ht="30.75" customHeight="1">
      <c r="B10" s="292" t="s">
        <v>258</v>
      </c>
      <c r="C10" s="293"/>
      <c r="D10" s="293"/>
      <c r="E10" s="293"/>
      <c r="F10" s="293"/>
      <c r="G10" s="293"/>
      <c r="H10" s="293"/>
    </row>
    <row r="11" spans="1:17" ht="30.75" customHeight="1">
      <c r="B11" s="65"/>
      <c r="C11" s="65"/>
      <c r="D11" s="65"/>
      <c r="E11" s="65"/>
      <c r="F11" s="65"/>
      <c r="G11" s="65"/>
      <c r="H11" s="65"/>
      <c r="K11" s="294"/>
      <c r="L11" s="294"/>
      <c r="M11" s="294"/>
      <c r="N11" s="294"/>
      <c r="O11" s="294"/>
      <c r="P11" s="294"/>
      <c r="Q11" s="294"/>
    </row>
    <row r="12" spans="1:17" ht="30.75" customHeight="1">
      <c r="I12" s="66"/>
      <c r="J12" s="66"/>
      <c r="K12" s="295"/>
      <c r="L12" s="295"/>
      <c r="M12" s="295"/>
      <c r="N12" s="295"/>
      <c r="O12" s="295"/>
      <c r="P12" s="295"/>
      <c r="Q12" s="295"/>
    </row>
    <row r="13" spans="1:17" ht="51" customHeight="1">
      <c r="B13" s="291" t="s">
        <v>59</v>
      </c>
      <c r="C13" s="291"/>
      <c r="D13" s="291"/>
      <c r="E13" s="291"/>
      <c r="F13" s="291"/>
      <c r="G13" s="291"/>
      <c r="H13" s="291"/>
      <c r="I13" s="66"/>
      <c r="J13" s="66"/>
      <c r="K13" s="296"/>
      <c r="L13" s="296"/>
      <c r="M13" s="296"/>
      <c r="N13" s="296"/>
      <c r="O13" s="296"/>
      <c r="P13" s="296"/>
      <c r="Q13" s="296"/>
    </row>
    <row r="14" spans="1:17" ht="30.75" customHeight="1">
      <c r="B14" s="297"/>
      <c r="C14" s="297"/>
      <c r="D14" s="297"/>
      <c r="E14" s="297"/>
      <c r="F14" s="297"/>
      <c r="G14" s="297"/>
      <c r="H14" s="297"/>
      <c r="I14" s="67"/>
      <c r="J14" s="66"/>
      <c r="K14" s="298"/>
      <c r="L14" s="298"/>
      <c r="M14" s="298"/>
      <c r="N14" s="298"/>
      <c r="O14" s="298"/>
      <c r="P14" s="298"/>
      <c r="Q14" s="298"/>
    </row>
    <row r="15" spans="1:17" ht="30.75" customHeight="1">
      <c r="B15" s="299" t="s">
        <v>306</v>
      </c>
      <c r="C15" s="299"/>
      <c r="D15" s="299"/>
      <c r="E15" s="299"/>
      <c r="F15" s="299"/>
      <c r="G15" s="299"/>
      <c r="H15" s="299"/>
      <c r="I15" s="67"/>
      <c r="J15" s="66"/>
      <c r="K15" s="298"/>
      <c r="L15" s="298"/>
      <c r="M15" s="298"/>
      <c r="N15" s="298"/>
      <c r="O15" s="298"/>
      <c r="P15" s="298"/>
      <c r="Q15" s="298"/>
    </row>
    <row r="16" spans="1:17" ht="30.75" customHeight="1">
      <c r="B16" s="299" t="s">
        <v>39</v>
      </c>
      <c r="C16" s="299"/>
      <c r="D16" s="299"/>
      <c r="E16" s="299"/>
      <c r="F16" s="299"/>
      <c r="G16" s="299"/>
      <c r="H16" s="299"/>
      <c r="I16" s="67"/>
      <c r="J16" s="66"/>
      <c r="K16" s="298"/>
      <c r="L16" s="298"/>
      <c r="M16" s="298"/>
      <c r="N16" s="298"/>
      <c r="O16" s="298"/>
      <c r="P16" s="298"/>
      <c r="Q16" s="298"/>
    </row>
    <row r="17" spans="2:17" ht="30.75" customHeight="1">
      <c r="B17" s="299" t="s">
        <v>42</v>
      </c>
      <c r="C17" s="299"/>
      <c r="D17" s="299"/>
      <c r="E17" s="299"/>
      <c r="F17" s="299"/>
      <c r="G17" s="299"/>
      <c r="H17" s="299"/>
      <c r="I17" s="67"/>
      <c r="J17" s="66"/>
      <c r="L17" s="68"/>
      <c r="M17" s="68"/>
      <c r="N17" s="68"/>
      <c r="O17" s="68"/>
      <c r="P17" s="68"/>
      <c r="Q17" s="69"/>
    </row>
    <row r="18" spans="2:17" ht="30.75" customHeight="1">
      <c r="B18" s="299" t="s">
        <v>102</v>
      </c>
      <c r="C18" s="299"/>
      <c r="D18" s="299"/>
      <c r="E18" s="299"/>
      <c r="F18" s="299"/>
      <c r="G18" s="299"/>
      <c r="H18" s="299"/>
      <c r="I18" s="67"/>
      <c r="J18" s="66"/>
      <c r="K18" s="68"/>
      <c r="L18" s="68"/>
      <c r="M18" s="68"/>
      <c r="N18" s="68"/>
      <c r="O18" s="68"/>
      <c r="P18" s="68"/>
      <c r="Q18" s="69"/>
    </row>
    <row r="19" spans="2:17" ht="30.75" customHeight="1">
      <c r="B19" s="70"/>
      <c r="C19" s="71"/>
      <c r="D19" s="71"/>
      <c r="E19" s="71"/>
      <c r="F19" s="71"/>
      <c r="G19" s="71"/>
      <c r="H19" s="72"/>
      <c r="I19" s="67"/>
      <c r="J19" s="66"/>
      <c r="K19" s="294"/>
      <c r="L19" s="294"/>
      <c r="M19" s="294"/>
      <c r="N19" s="294"/>
      <c r="O19" s="294"/>
      <c r="P19" s="294"/>
      <c r="Q19" s="294"/>
    </row>
    <row r="20" spans="2:17" ht="30.75" customHeight="1">
      <c r="B20" s="73"/>
      <c r="C20" s="73"/>
      <c r="D20" s="73"/>
      <c r="E20" s="73"/>
      <c r="F20" s="73"/>
      <c r="G20" s="73"/>
      <c r="H20" s="74"/>
      <c r="I20" s="67"/>
      <c r="J20" s="66"/>
      <c r="K20" s="75"/>
      <c r="L20" s="75"/>
      <c r="M20" s="75"/>
      <c r="N20" s="75"/>
      <c r="O20" s="75"/>
      <c r="P20" s="75"/>
    </row>
    <row r="21" spans="2:17" ht="51" customHeight="1">
      <c r="B21" s="291" t="s">
        <v>52</v>
      </c>
      <c r="C21" s="291"/>
      <c r="D21" s="291"/>
      <c r="E21" s="291"/>
      <c r="F21" s="291"/>
      <c r="G21" s="291"/>
      <c r="H21" s="291"/>
      <c r="I21" s="66"/>
      <c r="K21" s="300"/>
      <c r="L21" s="300"/>
      <c r="M21" s="300"/>
      <c r="N21" s="300"/>
      <c r="O21" s="300"/>
      <c r="P21" s="300"/>
      <c r="Q21" s="300"/>
    </row>
    <row r="22" spans="2:17" ht="30.75" customHeight="1">
      <c r="B22" s="70"/>
      <c r="C22" s="70"/>
      <c r="D22" s="70"/>
      <c r="E22" s="70"/>
      <c r="F22" s="70"/>
      <c r="G22" s="70"/>
      <c r="H22" s="70"/>
      <c r="I22" s="66"/>
      <c r="J22" s="66"/>
      <c r="K22" s="300"/>
      <c r="L22" s="300"/>
      <c r="M22" s="300"/>
      <c r="N22" s="300"/>
      <c r="O22" s="300"/>
      <c r="P22" s="300"/>
      <c r="Q22" s="300"/>
    </row>
    <row r="23" spans="2:17" ht="30.75" customHeight="1">
      <c r="B23" s="299" t="s">
        <v>241</v>
      </c>
      <c r="C23" s="299"/>
      <c r="D23" s="299"/>
      <c r="E23" s="299"/>
      <c r="F23" s="299"/>
      <c r="G23" s="299"/>
      <c r="H23" s="299"/>
      <c r="J23" s="76"/>
      <c r="K23" s="300"/>
      <c r="L23" s="300"/>
      <c r="M23" s="300"/>
      <c r="N23" s="300"/>
      <c r="O23" s="300"/>
      <c r="P23" s="300"/>
      <c r="Q23" s="300"/>
    </row>
    <row r="24" spans="2:17" ht="30.75" customHeight="1">
      <c r="B24" s="299" t="s">
        <v>114</v>
      </c>
      <c r="C24" s="299"/>
      <c r="D24" s="299"/>
      <c r="E24" s="299"/>
      <c r="F24" s="299"/>
      <c r="G24" s="299"/>
      <c r="H24" s="299"/>
      <c r="J24" s="67"/>
      <c r="K24" s="300"/>
      <c r="L24" s="300"/>
      <c r="M24" s="300"/>
      <c r="N24" s="300"/>
      <c r="O24" s="300"/>
      <c r="P24" s="300"/>
      <c r="Q24" s="300"/>
    </row>
    <row r="25" spans="2:17" ht="30.75" customHeight="1">
      <c r="B25" s="299" t="s">
        <v>113</v>
      </c>
      <c r="C25" s="299"/>
      <c r="D25" s="299"/>
      <c r="E25" s="299"/>
      <c r="F25" s="299"/>
      <c r="G25" s="299"/>
      <c r="H25" s="299"/>
      <c r="J25" s="67"/>
      <c r="L25" s="75"/>
      <c r="M25" s="75"/>
      <c r="N25" s="75"/>
      <c r="O25" s="75"/>
      <c r="P25" s="75"/>
    </row>
    <row r="26" spans="2:17" ht="30.75" customHeight="1">
      <c r="B26" s="299" t="s">
        <v>86</v>
      </c>
      <c r="C26" s="299"/>
      <c r="D26" s="299"/>
      <c r="E26" s="299"/>
      <c r="F26" s="299"/>
      <c r="G26" s="299"/>
      <c r="H26" s="299"/>
      <c r="J26" s="67"/>
    </row>
    <row r="27" spans="2:17" ht="30.75" customHeight="1">
      <c r="B27" s="70"/>
      <c r="C27" s="70"/>
      <c r="D27" s="70"/>
      <c r="E27" s="70"/>
      <c r="F27" s="70"/>
      <c r="G27" s="70"/>
      <c r="H27" s="70"/>
      <c r="J27" s="67"/>
      <c r="K27" s="294"/>
      <c r="L27" s="294"/>
      <c r="M27" s="294"/>
      <c r="N27" s="294"/>
      <c r="O27" s="294"/>
      <c r="P27" s="294"/>
      <c r="Q27" s="294"/>
    </row>
    <row r="28" spans="2:17" ht="30.75" customHeight="1">
      <c r="B28" s="77"/>
      <c r="C28" s="77"/>
      <c r="D28" s="77"/>
      <c r="E28" s="77"/>
      <c r="F28" s="77"/>
      <c r="G28" s="77"/>
      <c r="H28" s="77"/>
      <c r="J28" s="67"/>
      <c r="K28" s="300"/>
      <c r="L28" s="300"/>
      <c r="M28" s="300"/>
      <c r="N28" s="300"/>
      <c r="O28" s="300"/>
      <c r="P28" s="300"/>
      <c r="Q28" s="300"/>
    </row>
    <row r="29" spans="2:17" ht="51" customHeight="1">
      <c r="B29" s="291" t="s">
        <v>278</v>
      </c>
      <c r="C29" s="291"/>
      <c r="D29" s="291"/>
      <c r="E29" s="291"/>
      <c r="F29" s="291"/>
      <c r="G29" s="291"/>
      <c r="H29" s="291"/>
      <c r="J29" s="67"/>
    </row>
    <row r="30" spans="2:17" ht="30.75" customHeight="1">
      <c r="B30" s="65"/>
      <c r="C30" s="65"/>
      <c r="D30" s="65"/>
      <c r="E30" s="65"/>
      <c r="F30" s="65"/>
      <c r="G30" s="65"/>
      <c r="H30" s="65"/>
      <c r="J30" s="67"/>
      <c r="K30" s="75"/>
      <c r="L30" s="75"/>
      <c r="M30" s="75"/>
      <c r="N30" s="75"/>
      <c r="O30" s="75"/>
      <c r="P30" s="75"/>
    </row>
    <row r="31" spans="2:17" ht="30.75" customHeight="1">
      <c r="B31" s="299" t="s">
        <v>87</v>
      </c>
      <c r="C31" s="299"/>
      <c r="D31" s="299"/>
      <c r="E31" s="299"/>
      <c r="F31" s="299"/>
      <c r="G31" s="299"/>
      <c r="H31" s="299"/>
      <c r="J31" s="67"/>
      <c r="K31" s="294"/>
      <c r="L31" s="294"/>
      <c r="M31" s="294"/>
      <c r="N31" s="294"/>
      <c r="O31" s="294"/>
      <c r="P31" s="294"/>
      <c r="Q31" s="294"/>
    </row>
    <row r="32" spans="2:17" ht="30.75" customHeight="1">
      <c r="B32" s="70"/>
      <c r="C32" s="70"/>
      <c r="D32" s="70"/>
      <c r="E32" s="70"/>
      <c r="F32" s="70"/>
      <c r="G32" s="70"/>
      <c r="H32" s="70"/>
      <c r="K32" s="78"/>
      <c r="L32" s="78"/>
      <c r="M32" s="78"/>
      <c r="N32" s="78"/>
      <c r="O32" s="78"/>
      <c r="P32" s="78"/>
      <c r="Q32" s="78"/>
    </row>
    <row r="33" spans="2:17" ht="30.75" customHeight="1">
      <c r="B33" s="301"/>
      <c r="C33" s="301"/>
      <c r="D33" s="301"/>
      <c r="E33" s="301"/>
      <c r="F33" s="301"/>
      <c r="G33" s="301"/>
      <c r="H33" s="301"/>
      <c r="K33" s="300"/>
      <c r="L33" s="300"/>
      <c r="M33" s="300"/>
      <c r="N33" s="300"/>
      <c r="O33" s="300"/>
      <c r="P33" s="300"/>
      <c r="Q33" s="300"/>
    </row>
    <row r="34" spans="2:17" ht="51" customHeight="1">
      <c r="B34" s="291" t="s">
        <v>53</v>
      </c>
      <c r="C34" s="291"/>
      <c r="D34" s="291"/>
      <c r="E34" s="291"/>
      <c r="F34" s="291"/>
      <c r="G34" s="291"/>
      <c r="H34" s="291"/>
      <c r="K34" s="302"/>
      <c r="L34" s="302"/>
      <c r="M34" s="302"/>
      <c r="N34" s="302"/>
      <c r="O34" s="302"/>
      <c r="P34" s="302"/>
      <c r="Q34" s="302"/>
    </row>
    <row r="35" spans="2:17" ht="30.75" customHeight="1">
      <c r="B35" s="79"/>
      <c r="C35" s="79"/>
      <c r="D35" s="79"/>
      <c r="E35" s="79"/>
      <c r="F35" s="79"/>
      <c r="G35" s="79"/>
      <c r="H35" s="79"/>
      <c r="J35" s="76"/>
      <c r="K35" s="302"/>
      <c r="L35" s="302"/>
      <c r="M35" s="302"/>
      <c r="N35" s="302"/>
      <c r="O35" s="302"/>
      <c r="P35" s="302"/>
      <c r="Q35" s="302"/>
    </row>
    <row r="36" spans="2:17" ht="30.75" customHeight="1">
      <c r="B36" s="299" t="s">
        <v>88</v>
      </c>
      <c r="C36" s="299"/>
      <c r="D36" s="299"/>
      <c r="E36" s="299"/>
      <c r="F36" s="299"/>
      <c r="G36" s="299"/>
      <c r="H36" s="299"/>
      <c r="J36" s="80"/>
      <c r="K36" s="78"/>
      <c r="L36" s="78"/>
      <c r="M36" s="78"/>
      <c r="N36" s="78"/>
      <c r="O36" s="78"/>
      <c r="P36" s="78"/>
      <c r="Q36" s="78"/>
    </row>
    <row r="37" spans="2:17" ht="30.75" customHeight="1">
      <c r="B37" s="299" t="s">
        <v>89</v>
      </c>
      <c r="C37" s="299"/>
      <c r="D37" s="299"/>
      <c r="E37" s="299"/>
      <c r="F37" s="299"/>
      <c r="G37" s="299"/>
      <c r="H37" s="299"/>
      <c r="J37" s="81"/>
    </row>
    <row r="38" spans="2:17" ht="30.75" customHeight="1">
      <c r="B38" s="299" t="s">
        <v>312</v>
      </c>
      <c r="C38" s="299"/>
      <c r="D38" s="299"/>
      <c r="E38" s="299"/>
      <c r="F38" s="299"/>
      <c r="G38" s="299"/>
      <c r="H38" s="299"/>
      <c r="J38" s="81"/>
      <c r="K38" s="294"/>
      <c r="L38" s="294"/>
      <c r="M38" s="294"/>
      <c r="N38" s="294"/>
      <c r="O38" s="294"/>
      <c r="P38" s="294"/>
      <c r="Q38" s="294"/>
    </row>
    <row r="39" spans="2:17" ht="30.75" customHeight="1">
      <c r="B39" s="79"/>
      <c r="C39" s="79"/>
      <c r="D39" s="79"/>
      <c r="E39" s="79"/>
      <c r="F39" s="79"/>
      <c r="G39" s="79"/>
      <c r="H39" s="79"/>
      <c r="J39" s="80"/>
      <c r="K39" s="75"/>
      <c r="L39" s="75"/>
      <c r="M39" s="75"/>
      <c r="N39" s="75"/>
      <c r="O39" s="75"/>
      <c r="P39" s="75"/>
    </row>
    <row r="40" spans="2:17" ht="30.75" customHeight="1">
      <c r="B40" s="77"/>
      <c r="C40" s="77"/>
      <c r="D40" s="77"/>
      <c r="E40" s="77"/>
      <c r="F40" s="77"/>
      <c r="G40" s="77"/>
      <c r="H40" s="77"/>
      <c r="J40" s="80"/>
      <c r="K40" s="300"/>
      <c r="L40" s="300"/>
      <c r="M40" s="300"/>
      <c r="N40" s="300"/>
      <c r="O40" s="300"/>
      <c r="P40" s="300"/>
      <c r="Q40" s="300"/>
    </row>
    <row r="41" spans="2:17" ht="51" customHeight="1">
      <c r="B41" s="291" t="s">
        <v>58</v>
      </c>
      <c r="C41" s="291"/>
      <c r="D41" s="291"/>
      <c r="E41" s="291"/>
      <c r="F41" s="291"/>
      <c r="G41" s="291"/>
      <c r="H41" s="291"/>
      <c r="K41" s="300"/>
      <c r="L41" s="300"/>
      <c r="M41" s="300"/>
      <c r="N41" s="300"/>
      <c r="O41" s="300"/>
      <c r="P41" s="300"/>
      <c r="Q41" s="300"/>
    </row>
    <row r="42" spans="2:17" ht="30.75" customHeight="1">
      <c r="B42" s="70"/>
      <c r="C42" s="70"/>
      <c r="D42" s="70"/>
      <c r="E42" s="70"/>
      <c r="F42" s="70"/>
      <c r="G42" s="70"/>
      <c r="H42" s="70"/>
      <c r="K42" s="300"/>
      <c r="L42" s="300"/>
      <c r="M42" s="300"/>
      <c r="N42" s="300"/>
      <c r="O42" s="300"/>
      <c r="P42" s="300"/>
      <c r="Q42" s="300"/>
    </row>
    <row r="43" spans="2:17" ht="30.75" customHeight="1">
      <c r="B43" s="299" t="s">
        <v>104</v>
      </c>
      <c r="C43" s="299"/>
      <c r="D43" s="299"/>
      <c r="E43" s="299"/>
      <c r="F43" s="299"/>
      <c r="G43" s="299"/>
      <c r="H43" s="299"/>
      <c r="I43" s="76"/>
      <c r="K43" s="300"/>
      <c r="L43" s="300"/>
      <c r="M43" s="300"/>
      <c r="N43" s="300"/>
      <c r="O43" s="300"/>
      <c r="P43" s="300"/>
      <c r="Q43" s="300"/>
    </row>
    <row r="44" spans="2:17" ht="30.75" customHeight="1">
      <c r="B44" s="299" t="s">
        <v>105</v>
      </c>
      <c r="C44" s="299"/>
      <c r="D44" s="299"/>
      <c r="E44" s="299"/>
      <c r="F44" s="299"/>
      <c r="G44" s="299"/>
      <c r="H44" s="299"/>
      <c r="I44" s="80"/>
      <c r="L44" s="75"/>
      <c r="M44" s="75"/>
      <c r="N44" s="75"/>
      <c r="O44" s="75"/>
      <c r="P44" s="75"/>
    </row>
    <row r="45" spans="2:17" ht="30.75" customHeight="1">
      <c r="B45" s="299" t="s">
        <v>222</v>
      </c>
      <c r="C45" s="299"/>
      <c r="D45" s="299"/>
      <c r="E45" s="299"/>
      <c r="F45" s="299"/>
      <c r="G45" s="299"/>
      <c r="H45" s="299"/>
    </row>
    <row r="46" spans="2:17" ht="30.75" customHeight="1">
      <c r="B46" s="299" t="s">
        <v>237</v>
      </c>
      <c r="C46" s="299"/>
      <c r="D46" s="299"/>
      <c r="E46" s="299"/>
      <c r="F46" s="299"/>
      <c r="G46" s="299"/>
      <c r="H46" s="299"/>
      <c r="I46" s="80"/>
      <c r="J46" s="80"/>
      <c r="K46" s="294"/>
      <c r="L46" s="294"/>
      <c r="M46" s="294"/>
      <c r="N46" s="294"/>
      <c r="O46" s="294"/>
      <c r="P46" s="294"/>
      <c r="Q46" s="294"/>
    </row>
    <row r="47" spans="2:17" ht="30.75" customHeight="1">
      <c r="B47" s="70"/>
      <c r="C47" s="70"/>
      <c r="D47" s="70"/>
      <c r="E47" s="70"/>
      <c r="F47" s="70"/>
      <c r="G47" s="70"/>
      <c r="H47" s="70"/>
      <c r="K47" s="75"/>
      <c r="L47" s="75"/>
      <c r="M47" s="75"/>
      <c r="N47" s="75"/>
      <c r="O47" s="75"/>
      <c r="P47" s="75"/>
    </row>
    <row r="48" spans="2:17" ht="30.75" customHeight="1">
      <c r="B48" s="77"/>
      <c r="C48" s="77"/>
      <c r="D48" s="77"/>
      <c r="E48" s="77"/>
      <c r="F48" s="77"/>
      <c r="G48" s="77"/>
      <c r="H48" s="77"/>
      <c r="I48" s="66"/>
      <c r="K48" s="300"/>
      <c r="L48" s="300"/>
      <c r="M48" s="300"/>
      <c r="N48" s="300"/>
      <c r="O48" s="300"/>
      <c r="P48" s="300"/>
      <c r="Q48" s="300"/>
    </row>
    <row r="49" spans="2:17" ht="51" customHeight="1">
      <c r="B49" s="291" t="s">
        <v>54</v>
      </c>
      <c r="C49" s="291"/>
      <c r="D49" s="291"/>
      <c r="E49" s="291"/>
      <c r="F49" s="291"/>
      <c r="G49" s="291"/>
      <c r="H49" s="291"/>
      <c r="K49" s="303"/>
      <c r="L49" s="303"/>
      <c r="M49" s="303"/>
      <c r="N49" s="303"/>
      <c r="O49" s="303"/>
      <c r="P49" s="303"/>
      <c r="Q49" s="303"/>
    </row>
    <row r="50" spans="2:17" ht="30.75" customHeight="1">
      <c r="B50" s="70"/>
      <c r="C50" s="70"/>
      <c r="D50" s="70"/>
      <c r="E50" s="70"/>
      <c r="F50" s="70"/>
      <c r="G50" s="70"/>
      <c r="H50" s="70"/>
      <c r="K50" s="304"/>
      <c r="L50" s="304"/>
      <c r="M50" s="304"/>
      <c r="N50" s="304"/>
      <c r="O50" s="304"/>
      <c r="P50" s="304"/>
      <c r="Q50" s="304"/>
    </row>
    <row r="51" spans="2:17" ht="30.75" customHeight="1">
      <c r="B51" s="299" t="s">
        <v>232</v>
      </c>
      <c r="C51" s="299"/>
      <c r="D51" s="299"/>
      <c r="E51" s="299"/>
      <c r="F51" s="299"/>
      <c r="G51" s="299"/>
      <c r="H51" s="299"/>
      <c r="K51" s="303"/>
      <c r="L51" s="303"/>
      <c r="M51" s="303"/>
      <c r="N51" s="303"/>
      <c r="O51" s="303"/>
      <c r="P51" s="303"/>
      <c r="Q51" s="303"/>
    </row>
    <row r="52" spans="2:17" ht="30.75" customHeight="1">
      <c r="B52" s="299" t="s">
        <v>328</v>
      </c>
      <c r="C52" s="299"/>
      <c r="D52" s="299"/>
      <c r="E52" s="299"/>
      <c r="F52" s="299"/>
      <c r="G52" s="299"/>
      <c r="H52" s="299"/>
      <c r="L52" s="75"/>
      <c r="M52" s="75"/>
      <c r="N52" s="75"/>
      <c r="O52" s="75"/>
      <c r="P52" s="75"/>
      <c r="Q52" s="75"/>
    </row>
    <row r="53" spans="2:17" ht="30.75" customHeight="1">
      <c r="B53" s="305" t="s">
        <v>233</v>
      </c>
      <c r="C53" s="305"/>
      <c r="D53" s="305"/>
      <c r="E53" s="305"/>
      <c r="F53" s="305"/>
      <c r="G53" s="305"/>
      <c r="H53" s="305"/>
    </row>
    <row r="54" spans="2:17" ht="30.75" customHeight="1">
      <c r="B54" s="299" t="s">
        <v>303</v>
      </c>
      <c r="C54" s="299"/>
      <c r="D54" s="299"/>
      <c r="E54" s="299"/>
      <c r="F54" s="299"/>
      <c r="G54" s="299"/>
      <c r="H54" s="299"/>
      <c r="K54" s="294"/>
      <c r="L54" s="294"/>
      <c r="M54" s="294"/>
      <c r="N54" s="294"/>
      <c r="O54" s="294"/>
      <c r="P54" s="294"/>
      <c r="Q54" s="294"/>
    </row>
    <row r="55" spans="2:17" ht="30.75" customHeight="1">
      <c r="B55" s="70"/>
      <c r="C55" s="70"/>
      <c r="D55" s="70"/>
      <c r="E55" s="70"/>
      <c r="F55" s="70"/>
      <c r="G55" s="70"/>
      <c r="H55" s="70"/>
      <c r="K55" s="82"/>
      <c r="L55" s="75"/>
      <c r="M55" s="75"/>
      <c r="N55" s="75"/>
      <c r="O55" s="75"/>
      <c r="P55" s="75"/>
      <c r="Q55" s="75"/>
    </row>
    <row r="56" spans="2:17" ht="30.75" customHeight="1">
      <c r="B56" s="77"/>
      <c r="C56" s="77"/>
      <c r="D56" s="77"/>
      <c r="E56" s="77"/>
      <c r="F56" s="77"/>
      <c r="G56" s="77"/>
      <c r="H56" s="77"/>
      <c r="K56" s="303"/>
      <c r="L56" s="303"/>
      <c r="M56" s="303"/>
      <c r="N56" s="303"/>
      <c r="O56" s="303"/>
      <c r="P56" s="303"/>
      <c r="Q56" s="303"/>
    </row>
    <row r="57" spans="2:17" ht="51" customHeight="1">
      <c r="B57" s="291" t="s">
        <v>208</v>
      </c>
      <c r="C57" s="291"/>
      <c r="D57" s="291"/>
      <c r="E57" s="291"/>
      <c r="F57" s="291"/>
      <c r="G57" s="291"/>
      <c r="H57" s="291"/>
      <c r="K57" s="303"/>
      <c r="L57" s="303"/>
      <c r="M57" s="303"/>
      <c r="N57" s="303"/>
      <c r="O57" s="303"/>
      <c r="P57" s="303"/>
      <c r="Q57" s="303"/>
    </row>
    <row r="58" spans="2:17" ht="30.75" customHeight="1">
      <c r="B58" s="83"/>
      <c r="C58" s="70"/>
      <c r="D58" s="70"/>
      <c r="E58" s="70"/>
      <c r="F58" s="70"/>
      <c r="G58" s="70"/>
      <c r="H58" s="70"/>
      <c r="I58" s="84"/>
      <c r="J58" s="75"/>
      <c r="L58" s="75"/>
      <c r="M58" s="75"/>
      <c r="N58" s="75"/>
      <c r="O58" s="75"/>
      <c r="P58" s="75"/>
      <c r="Q58" s="75"/>
    </row>
    <row r="59" spans="2:17" ht="30.75" customHeight="1">
      <c r="B59" s="299" t="s">
        <v>234</v>
      </c>
      <c r="C59" s="299"/>
      <c r="D59" s="299"/>
      <c r="E59" s="299"/>
      <c r="F59" s="299"/>
      <c r="G59" s="299"/>
      <c r="H59" s="299"/>
      <c r="I59" s="75"/>
      <c r="J59" s="75"/>
    </row>
    <row r="60" spans="2:17" ht="30.75" customHeight="1">
      <c r="B60" s="299" t="s">
        <v>235</v>
      </c>
      <c r="C60" s="299"/>
      <c r="D60" s="299"/>
      <c r="E60" s="299"/>
      <c r="F60" s="299"/>
      <c r="G60" s="299"/>
      <c r="H60" s="299"/>
      <c r="I60" s="75"/>
      <c r="J60" s="75"/>
      <c r="K60" s="294"/>
      <c r="L60" s="294"/>
      <c r="M60" s="294"/>
      <c r="N60" s="294"/>
      <c r="O60" s="294"/>
      <c r="P60" s="294"/>
      <c r="Q60" s="294"/>
    </row>
    <row r="61" spans="2:17" ht="30.75" customHeight="1">
      <c r="B61" s="70"/>
      <c r="C61" s="70"/>
      <c r="D61" s="70"/>
      <c r="E61" s="70"/>
      <c r="F61" s="70"/>
      <c r="G61" s="70"/>
      <c r="H61" s="70"/>
      <c r="I61" s="75"/>
      <c r="J61" s="75"/>
      <c r="K61" s="75"/>
      <c r="L61" s="75"/>
      <c r="M61" s="75"/>
      <c r="N61" s="75"/>
      <c r="O61" s="75"/>
      <c r="P61" s="75"/>
      <c r="Q61" s="75"/>
    </row>
    <row r="62" spans="2:17" ht="30.75" customHeight="1">
      <c r="B62" s="77"/>
      <c r="C62" s="77"/>
      <c r="D62" s="77"/>
      <c r="E62" s="77"/>
      <c r="F62" s="77"/>
      <c r="G62" s="77"/>
      <c r="H62" s="77"/>
      <c r="I62" s="75"/>
      <c r="J62" s="75"/>
      <c r="K62" s="303"/>
      <c r="L62" s="303"/>
      <c r="M62" s="303"/>
      <c r="N62" s="303"/>
      <c r="O62" s="303"/>
      <c r="P62" s="303"/>
      <c r="Q62" s="303"/>
    </row>
    <row r="63" spans="2:17" ht="51" customHeight="1">
      <c r="B63" s="291" t="s">
        <v>55</v>
      </c>
      <c r="C63" s="291"/>
      <c r="D63" s="291"/>
      <c r="E63" s="291"/>
      <c r="F63" s="291"/>
      <c r="G63" s="291"/>
      <c r="H63" s="291"/>
      <c r="I63" s="75"/>
      <c r="J63" s="75"/>
      <c r="K63" s="75"/>
      <c r="L63" s="75"/>
      <c r="M63" s="75"/>
      <c r="N63" s="75"/>
      <c r="O63" s="75"/>
      <c r="P63" s="75"/>
      <c r="Q63" s="75"/>
    </row>
    <row r="64" spans="2:17" ht="30.75" customHeight="1">
      <c r="B64" s="70"/>
      <c r="C64" s="70"/>
      <c r="D64" s="70"/>
      <c r="E64" s="70"/>
      <c r="F64" s="70"/>
      <c r="G64" s="70"/>
      <c r="H64" s="70"/>
      <c r="I64" s="75"/>
      <c r="J64" s="75"/>
    </row>
    <row r="65" spans="2:17" ht="30.75" customHeight="1">
      <c r="B65" s="299" t="s">
        <v>238</v>
      </c>
      <c r="C65" s="299"/>
      <c r="D65" s="299"/>
      <c r="E65" s="299"/>
      <c r="F65" s="299"/>
      <c r="G65" s="299"/>
      <c r="H65" s="299"/>
      <c r="I65" s="75"/>
      <c r="J65" s="75"/>
      <c r="K65" s="294"/>
      <c r="L65" s="294"/>
      <c r="M65" s="294"/>
      <c r="N65" s="294"/>
      <c r="O65" s="294"/>
      <c r="P65" s="294"/>
      <c r="Q65" s="294"/>
    </row>
    <row r="66" spans="2:17" ht="30.75" customHeight="1">
      <c r="B66" s="70"/>
      <c r="C66" s="70"/>
      <c r="D66" s="70"/>
      <c r="E66" s="70"/>
      <c r="F66" s="70"/>
      <c r="G66" s="70"/>
      <c r="H66" s="70"/>
      <c r="I66" s="75"/>
      <c r="J66" s="75"/>
      <c r="K66" s="82"/>
      <c r="L66" s="82"/>
      <c r="M66" s="75"/>
      <c r="N66" s="75"/>
      <c r="O66" s="75"/>
      <c r="P66" s="75"/>
      <c r="Q66" s="75"/>
    </row>
    <row r="67" spans="2:17" ht="30.75" customHeight="1">
      <c r="B67" s="77"/>
      <c r="C67" s="77"/>
      <c r="D67" s="77"/>
      <c r="E67" s="77"/>
      <c r="F67" s="77"/>
      <c r="G67" s="77"/>
      <c r="H67" s="77"/>
      <c r="I67" s="75"/>
      <c r="J67" s="75"/>
      <c r="K67" s="303"/>
      <c r="L67" s="303"/>
      <c r="M67" s="303"/>
      <c r="N67" s="303"/>
      <c r="O67" s="303"/>
      <c r="P67" s="303"/>
      <c r="Q67" s="303"/>
    </row>
    <row r="68" spans="2:17" ht="51" customHeight="1">
      <c r="B68" s="291" t="s">
        <v>69</v>
      </c>
      <c r="C68" s="291"/>
      <c r="D68" s="291"/>
      <c r="E68" s="291"/>
      <c r="F68" s="291"/>
      <c r="G68" s="291"/>
      <c r="H68" s="291"/>
      <c r="I68" s="75"/>
      <c r="J68" s="75"/>
      <c r="K68" s="303"/>
      <c r="L68" s="303"/>
      <c r="M68" s="303"/>
      <c r="N68" s="303"/>
      <c r="O68" s="303"/>
      <c r="P68" s="303"/>
      <c r="Q68" s="303"/>
    </row>
    <row r="69" spans="2:17" ht="30.75" customHeight="1">
      <c r="B69" s="83"/>
      <c r="C69" s="83"/>
      <c r="D69" s="70"/>
      <c r="E69" s="70"/>
      <c r="F69" s="70"/>
      <c r="G69" s="70"/>
      <c r="H69" s="70"/>
      <c r="I69" s="75"/>
      <c r="J69" s="75"/>
      <c r="L69" s="82"/>
      <c r="M69" s="75"/>
      <c r="N69" s="75"/>
      <c r="O69" s="75"/>
      <c r="P69" s="75"/>
      <c r="Q69" s="75"/>
    </row>
    <row r="70" spans="2:17" ht="30.75" customHeight="1">
      <c r="B70" s="299" t="s">
        <v>239</v>
      </c>
      <c r="C70" s="299"/>
      <c r="D70" s="299"/>
      <c r="E70" s="299"/>
      <c r="F70" s="299"/>
      <c r="G70" s="299"/>
      <c r="H70" s="299"/>
      <c r="I70" s="75"/>
      <c r="J70" s="75"/>
    </row>
    <row r="71" spans="2:17" ht="30.75" customHeight="1">
      <c r="B71" s="299" t="s">
        <v>254</v>
      </c>
      <c r="C71" s="299"/>
      <c r="D71" s="299"/>
      <c r="E71" s="299"/>
      <c r="F71" s="299"/>
      <c r="G71" s="299"/>
      <c r="H71" s="299"/>
      <c r="I71" s="75"/>
      <c r="J71" s="75"/>
      <c r="K71" s="294"/>
      <c r="L71" s="294"/>
      <c r="M71" s="294"/>
      <c r="N71" s="294"/>
      <c r="O71" s="294"/>
      <c r="P71" s="294"/>
      <c r="Q71" s="294"/>
    </row>
    <row r="72" spans="2:17" ht="30.75" customHeight="1">
      <c r="B72" s="70"/>
      <c r="C72" s="83"/>
      <c r="D72" s="70"/>
      <c r="E72" s="70"/>
      <c r="F72" s="70"/>
      <c r="G72" s="70"/>
      <c r="H72" s="70"/>
      <c r="K72" s="82"/>
      <c r="L72" s="82"/>
      <c r="M72" s="75"/>
      <c r="N72" s="75"/>
      <c r="O72" s="75"/>
      <c r="P72" s="75"/>
      <c r="Q72" s="75"/>
    </row>
    <row r="73" spans="2:17" ht="30.75" customHeight="1">
      <c r="B73" s="77"/>
      <c r="C73" s="77"/>
      <c r="D73" s="77"/>
      <c r="E73" s="77"/>
      <c r="F73" s="77"/>
      <c r="G73" s="77"/>
      <c r="H73" s="77"/>
      <c r="I73" s="75"/>
      <c r="J73" s="75"/>
      <c r="K73" s="303"/>
      <c r="L73" s="303"/>
      <c r="M73" s="303"/>
      <c r="N73" s="303"/>
      <c r="O73" s="303"/>
      <c r="P73" s="303"/>
      <c r="Q73" s="303"/>
    </row>
    <row r="74" spans="2:17" ht="51" customHeight="1">
      <c r="B74" s="291" t="s">
        <v>70</v>
      </c>
      <c r="C74" s="291"/>
      <c r="D74" s="291"/>
      <c r="E74" s="291"/>
      <c r="F74" s="291"/>
      <c r="G74" s="291"/>
      <c r="H74" s="291"/>
      <c r="I74" s="75"/>
      <c r="J74" s="75"/>
      <c r="K74" s="303"/>
      <c r="L74" s="303"/>
      <c r="M74" s="303"/>
      <c r="N74" s="303"/>
      <c r="O74" s="303"/>
      <c r="P74" s="303"/>
      <c r="Q74" s="303"/>
    </row>
    <row r="75" spans="2:17" ht="30.75" customHeight="1">
      <c r="B75" s="83"/>
      <c r="C75" s="83"/>
      <c r="D75" s="70"/>
      <c r="E75" s="70"/>
      <c r="F75" s="70"/>
      <c r="G75" s="70"/>
      <c r="H75" s="70"/>
      <c r="I75" s="75"/>
      <c r="J75" s="75"/>
      <c r="K75" s="303"/>
      <c r="L75" s="303"/>
      <c r="M75" s="303"/>
      <c r="N75" s="303"/>
      <c r="O75" s="303"/>
      <c r="P75" s="303"/>
      <c r="Q75" s="303"/>
    </row>
    <row r="76" spans="2:17" ht="30.75" customHeight="1">
      <c r="B76" s="299" t="s">
        <v>271</v>
      </c>
      <c r="C76" s="299"/>
      <c r="D76" s="299"/>
      <c r="E76" s="299"/>
      <c r="F76" s="299"/>
      <c r="G76" s="299"/>
      <c r="H76" s="299"/>
      <c r="I76" s="75"/>
      <c r="J76" s="75"/>
      <c r="K76" s="85"/>
      <c r="L76" s="75"/>
      <c r="M76" s="75"/>
      <c r="N76" s="75"/>
      <c r="O76" s="75"/>
      <c r="P76" s="75"/>
      <c r="Q76" s="75"/>
    </row>
    <row r="77" spans="2:17" ht="30.75" customHeight="1">
      <c r="B77" s="299" t="s">
        <v>293</v>
      </c>
      <c r="C77" s="299"/>
      <c r="D77" s="299"/>
      <c r="E77" s="299"/>
      <c r="F77" s="299"/>
      <c r="G77" s="299"/>
      <c r="H77" s="299"/>
      <c r="I77" s="75"/>
      <c r="J77" s="75"/>
    </row>
    <row r="78" spans="2:17" ht="30.75" customHeight="1">
      <c r="B78" s="299" t="s">
        <v>295</v>
      </c>
      <c r="C78" s="299"/>
      <c r="D78" s="299"/>
      <c r="E78" s="299"/>
      <c r="F78" s="299"/>
      <c r="G78" s="299"/>
      <c r="H78" s="299"/>
      <c r="I78" s="75"/>
      <c r="J78" s="75"/>
      <c r="K78" s="294"/>
      <c r="L78" s="294"/>
      <c r="M78" s="294"/>
      <c r="N78" s="294"/>
      <c r="O78" s="294"/>
      <c r="P78" s="294"/>
      <c r="Q78" s="294"/>
    </row>
    <row r="79" spans="2:17" ht="30.75" customHeight="1">
      <c r="B79" s="86"/>
      <c r="C79" s="70"/>
      <c r="D79" s="70"/>
      <c r="E79" s="70"/>
      <c r="F79" s="70"/>
      <c r="G79" s="70"/>
      <c r="H79" s="70"/>
      <c r="I79" s="75"/>
      <c r="J79" s="75"/>
      <c r="K79" s="75"/>
      <c r="L79" s="75"/>
      <c r="M79" s="75"/>
      <c r="N79" s="75"/>
      <c r="O79" s="75"/>
      <c r="P79" s="75"/>
      <c r="Q79" s="75"/>
    </row>
    <row r="80" spans="2:17" ht="30.75" customHeight="1">
      <c r="B80" s="77"/>
      <c r="C80" s="77"/>
      <c r="D80" s="77"/>
      <c r="E80" s="77"/>
      <c r="F80" s="77"/>
      <c r="G80" s="77"/>
      <c r="H80" s="77"/>
      <c r="I80" s="75"/>
      <c r="J80" s="75"/>
      <c r="K80" s="303"/>
      <c r="L80" s="303"/>
      <c r="M80" s="303"/>
      <c r="N80" s="303"/>
      <c r="O80" s="303"/>
      <c r="P80" s="303"/>
      <c r="Q80" s="303"/>
    </row>
    <row r="81" spans="2:17" ht="51" customHeight="1">
      <c r="B81" s="291" t="s">
        <v>275</v>
      </c>
      <c r="C81" s="291"/>
      <c r="D81" s="291"/>
      <c r="E81" s="291"/>
      <c r="F81" s="291"/>
      <c r="G81" s="291"/>
      <c r="H81" s="291"/>
      <c r="I81" s="75"/>
      <c r="J81" s="75"/>
      <c r="K81" s="303"/>
      <c r="L81" s="303"/>
      <c r="M81" s="303"/>
      <c r="N81" s="303"/>
      <c r="O81" s="303"/>
      <c r="P81" s="303"/>
      <c r="Q81" s="303"/>
    </row>
    <row r="82" spans="2:17" ht="30.75" customHeight="1">
      <c r="B82" s="70"/>
      <c r="C82" s="70"/>
      <c r="D82" s="70"/>
      <c r="E82" s="70"/>
      <c r="F82" s="70"/>
      <c r="G82" s="70"/>
      <c r="H82" s="70"/>
      <c r="I82" s="75"/>
      <c r="J82" s="75"/>
      <c r="K82" s="303"/>
      <c r="L82" s="303"/>
      <c r="M82" s="303"/>
      <c r="N82" s="303"/>
      <c r="O82" s="303"/>
      <c r="P82" s="303"/>
      <c r="Q82" s="303"/>
    </row>
    <row r="83" spans="2:17" ht="30.75" customHeight="1">
      <c r="B83" s="299" t="s">
        <v>296</v>
      </c>
      <c r="C83" s="299"/>
      <c r="D83" s="299"/>
      <c r="E83" s="299"/>
      <c r="F83" s="299"/>
      <c r="G83" s="299"/>
      <c r="H83" s="299"/>
      <c r="I83" s="75"/>
      <c r="J83" s="75"/>
      <c r="K83" s="82"/>
      <c r="L83" s="75"/>
      <c r="M83" s="75"/>
      <c r="N83" s="75"/>
      <c r="O83" s="75"/>
      <c r="P83" s="75"/>
      <c r="Q83" s="75"/>
    </row>
    <row r="84" spans="2:17" ht="30.75" customHeight="1">
      <c r="B84" s="299" t="s">
        <v>297</v>
      </c>
      <c r="C84" s="299"/>
      <c r="D84" s="299"/>
      <c r="E84" s="299"/>
      <c r="F84" s="299"/>
      <c r="G84" s="299"/>
      <c r="H84" s="299"/>
      <c r="I84" s="75"/>
      <c r="J84" s="75"/>
    </row>
    <row r="85" spans="2:17" ht="30.75" customHeight="1">
      <c r="B85" s="299" t="s">
        <v>298</v>
      </c>
      <c r="C85" s="299"/>
      <c r="D85" s="299"/>
      <c r="E85" s="299"/>
      <c r="F85" s="299"/>
      <c r="G85" s="299"/>
      <c r="H85" s="299"/>
      <c r="I85" s="75"/>
      <c r="J85" s="75"/>
      <c r="K85" s="294"/>
      <c r="L85" s="294"/>
      <c r="M85" s="294"/>
      <c r="N85" s="294"/>
      <c r="O85" s="294"/>
      <c r="P85" s="294"/>
      <c r="Q85" s="294"/>
    </row>
    <row r="86" spans="2:17" ht="30.75" customHeight="1">
      <c r="B86" s="83"/>
      <c r="C86" s="70"/>
      <c r="D86" s="70"/>
      <c r="E86" s="70"/>
      <c r="F86" s="70"/>
      <c r="G86" s="70"/>
      <c r="H86" s="70"/>
      <c r="I86" s="75"/>
      <c r="J86" s="75"/>
      <c r="K86" s="75"/>
      <c r="L86" s="75"/>
      <c r="M86" s="75"/>
      <c r="N86" s="75"/>
      <c r="O86" s="75"/>
      <c r="P86" s="75"/>
      <c r="Q86" s="75"/>
    </row>
    <row r="87" spans="2:17" ht="30.75" customHeight="1">
      <c r="B87" s="77"/>
      <c r="C87" s="77"/>
      <c r="D87" s="77"/>
      <c r="E87" s="77"/>
      <c r="F87" s="77"/>
      <c r="G87" s="77"/>
      <c r="H87" s="77"/>
      <c r="I87" s="75"/>
      <c r="J87" s="75"/>
      <c r="K87" s="303"/>
      <c r="L87" s="303"/>
      <c r="M87" s="303"/>
      <c r="N87" s="303"/>
      <c r="O87" s="303"/>
      <c r="P87" s="303"/>
      <c r="Q87" s="303"/>
    </row>
    <row r="88" spans="2:17" ht="51" customHeight="1">
      <c r="B88" s="291" t="s">
        <v>90</v>
      </c>
      <c r="C88" s="291"/>
      <c r="D88" s="291"/>
      <c r="E88" s="291"/>
      <c r="F88" s="291"/>
      <c r="G88" s="291"/>
      <c r="H88" s="291"/>
      <c r="I88" s="75"/>
      <c r="J88" s="75"/>
      <c r="K88" s="303"/>
      <c r="L88" s="303"/>
      <c r="M88" s="303"/>
      <c r="N88" s="303"/>
      <c r="O88" s="303"/>
      <c r="P88" s="303"/>
      <c r="Q88" s="303"/>
    </row>
    <row r="89" spans="2:17" ht="30.75" customHeight="1">
      <c r="B89" s="70"/>
      <c r="C89" s="70"/>
      <c r="D89" s="70"/>
      <c r="E89" s="70"/>
      <c r="F89" s="70"/>
      <c r="G89" s="70"/>
      <c r="H89" s="70"/>
      <c r="I89" s="75"/>
      <c r="J89" s="75"/>
      <c r="K89" s="303"/>
      <c r="L89" s="303"/>
      <c r="M89" s="303"/>
      <c r="N89" s="303"/>
      <c r="O89" s="303"/>
      <c r="P89" s="303"/>
      <c r="Q89" s="303"/>
    </row>
    <row r="90" spans="2:17" ht="30.75" customHeight="1">
      <c r="B90" s="299" t="s">
        <v>276</v>
      </c>
      <c r="C90" s="299"/>
      <c r="D90" s="299"/>
      <c r="E90" s="299"/>
      <c r="F90" s="299"/>
      <c r="G90" s="299"/>
      <c r="H90" s="299"/>
      <c r="I90" s="75"/>
      <c r="J90" s="75"/>
      <c r="K90" s="75"/>
      <c r="L90" s="75"/>
      <c r="M90" s="75"/>
      <c r="N90" s="75"/>
      <c r="O90" s="75"/>
      <c r="P90" s="75"/>
      <c r="Q90" s="75"/>
    </row>
    <row r="91" spans="2:17" ht="30.75" customHeight="1">
      <c r="B91" s="299" t="s">
        <v>299</v>
      </c>
      <c r="C91" s="299"/>
      <c r="D91" s="299"/>
      <c r="E91" s="299"/>
      <c r="F91" s="299"/>
      <c r="G91" s="299"/>
      <c r="H91" s="299"/>
      <c r="I91" s="75"/>
      <c r="J91" s="75"/>
    </row>
    <row r="92" spans="2:17" ht="30.75" customHeight="1">
      <c r="B92" s="299" t="s">
        <v>300</v>
      </c>
      <c r="C92" s="299"/>
      <c r="D92" s="299"/>
      <c r="E92" s="299"/>
      <c r="F92" s="299"/>
      <c r="G92" s="299"/>
      <c r="H92" s="299"/>
      <c r="I92" s="75"/>
      <c r="J92" s="75"/>
    </row>
    <row r="93" spans="2:17" ht="30.75" customHeight="1">
      <c r="B93" s="70"/>
      <c r="C93" s="70"/>
      <c r="D93" s="70"/>
      <c r="E93" s="70"/>
      <c r="F93" s="70"/>
      <c r="G93" s="70"/>
      <c r="H93" s="70"/>
      <c r="I93" s="75"/>
      <c r="J93" s="75"/>
    </row>
    <row r="94" spans="2:17" ht="30.75" customHeight="1">
      <c r="I94" s="75"/>
      <c r="J94" s="75"/>
    </row>
    <row r="95" spans="2:17" ht="30.75" customHeight="1">
      <c r="C95" s="75"/>
      <c r="D95" s="75"/>
      <c r="E95" s="75"/>
      <c r="F95" s="75"/>
      <c r="G95" s="75"/>
      <c r="H95" s="75"/>
      <c r="I95" s="75"/>
      <c r="J95" s="75"/>
    </row>
    <row r="96" spans="2:17" ht="30.75" customHeight="1">
      <c r="B96" s="75"/>
      <c r="C96" s="75"/>
      <c r="D96" s="75"/>
      <c r="E96" s="75"/>
      <c r="F96" s="75"/>
      <c r="G96" s="75"/>
      <c r="H96" s="75"/>
      <c r="I96" s="75"/>
      <c r="J96" s="75"/>
    </row>
    <row r="97" spans="2:10" ht="30.75" customHeight="1">
      <c r="I97" s="75"/>
      <c r="J97" s="75"/>
    </row>
    <row r="98" spans="2:10" ht="30.75" customHeight="1">
      <c r="I98" s="75"/>
      <c r="J98" s="75"/>
    </row>
    <row r="99" spans="2:10" ht="30.75" customHeight="1">
      <c r="I99" s="75"/>
      <c r="J99" s="75"/>
    </row>
    <row r="100" spans="2:10" ht="30.75" customHeight="1">
      <c r="I100" s="75"/>
      <c r="J100" s="75"/>
    </row>
    <row r="101" spans="2:10" ht="30.75" customHeight="1">
      <c r="I101" s="75"/>
      <c r="J101" s="75"/>
    </row>
    <row r="102" spans="2:10" ht="30.75" customHeight="1">
      <c r="I102" s="75"/>
      <c r="J102" s="75"/>
    </row>
    <row r="103" spans="2:10" ht="30.75" customHeight="1">
      <c r="C103" s="75"/>
      <c r="D103" s="75"/>
      <c r="E103" s="75"/>
      <c r="F103" s="75"/>
      <c r="G103" s="75"/>
      <c r="H103" s="75"/>
      <c r="I103" s="75"/>
      <c r="J103" s="75"/>
    </row>
    <row r="104" spans="2:10" ht="30.75" customHeight="1">
      <c r="B104" s="87"/>
      <c r="C104" s="75"/>
      <c r="D104" s="75"/>
      <c r="E104" s="75"/>
      <c r="F104" s="75"/>
      <c r="G104" s="75"/>
      <c r="H104" s="75"/>
      <c r="I104" s="75"/>
      <c r="J104" s="75"/>
    </row>
    <row r="105" spans="2:10" ht="30.75" customHeight="1">
      <c r="B105" s="75"/>
      <c r="C105" s="75"/>
      <c r="D105" s="75"/>
      <c r="E105" s="75"/>
      <c r="F105" s="75"/>
      <c r="G105" s="75"/>
      <c r="H105" s="75"/>
      <c r="I105" s="75"/>
      <c r="J105" s="75"/>
    </row>
    <row r="106" spans="2:10" ht="30.75" customHeight="1">
      <c r="B106" s="82"/>
      <c r="C106" s="75"/>
      <c r="D106" s="75"/>
      <c r="E106" s="75"/>
      <c r="F106" s="75"/>
      <c r="G106" s="75"/>
      <c r="H106" s="75"/>
      <c r="I106" s="75"/>
      <c r="J106" s="75"/>
    </row>
    <row r="107" spans="2:10" ht="30.75" customHeight="1">
      <c r="B107" s="75"/>
      <c r="C107" s="75"/>
      <c r="D107" s="75"/>
      <c r="E107" s="75"/>
      <c r="F107" s="75"/>
      <c r="G107" s="75"/>
      <c r="H107" s="75"/>
      <c r="I107" s="75"/>
      <c r="J107" s="75"/>
    </row>
    <row r="108" spans="2:10" ht="30.75" customHeight="1">
      <c r="B108" s="82"/>
      <c r="C108" s="75"/>
      <c r="D108" s="75"/>
      <c r="E108" s="75"/>
      <c r="F108" s="75"/>
      <c r="G108" s="75"/>
      <c r="H108" s="75"/>
      <c r="I108" s="75"/>
      <c r="J108" s="75"/>
    </row>
    <row r="109" spans="2:10" ht="30.75" customHeight="1">
      <c r="B109" s="75"/>
      <c r="C109" s="75"/>
      <c r="D109" s="75"/>
      <c r="E109" s="75"/>
      <c r="F109" s="75"/>
      <c r="G109" s="75"/>
      <c r="H109" s="75"/>
      <c r="I109" s="75"/>
      <c r="J109" s="75"/>
    </row>
    <row r="110" spans="2:10" ht="30.75" customHeight="1">
      <c r="B110" s="75"/>
      <c r="C110" s="75"/>
      <c r="D110" s="75"/>
      <c r="E110" s="75"/>
      <c r="F110" s="75"/>
      <c r="G110" s="75"/>
      <c r="H110" s="75"/>
    </row>
    <row r="111" spans="2:10" ht="30.75" customHeight="1">
      <c r="B111" s="75"/>
      <c r="C111" s="75"/>
      <c r="D111" s="75"/>
      <c r="E111" s="75"/>
      <c r="F111" s="75"/>
      <c r="G111" s="75"/>
      <c r="H111" s="75"/>
    </row>
  </sheetData>
  <mergeCells count="99">
    <mergeCell ref="K89:Q89"/>
    <mergeCell ref="B90:H90"/>
    <mergeCell ref="B91:H91"/>
    <mergeCell ref="B92:H92"/>
    <mergeCell ref="B83:H83"/>
    <mergeCell ref="B84:H84"/>
    <mergeCell ref="B85:H85"/>
    <mergeCell ref="K85:Q85"/>
    <mergeCell ref="K87:Q87"/>
    <mergeCell ref="B88:H88"/>
    <mergeCell ref="B77:H77"/>
    <mergeCell ref="K88:Q88"/>
    <mergeCell ref="B78:H78"/>
    <mergeCell ref="K78:Q78"/>
    <mergeCell ref="K80:Q80"/>
    <mergeCell ref="B81:H81"/>
    <mergeCell ref="K81:Q81"/>
    <mergeCell ref="K82:Q82"/>
    <mergeCell ref="K73:Q73"/>
    <mergeCell ref="B74:H74"/>
    <mergeCell ref="K74:Q74"/>
    <mergeCell ref="K75:Q75"/>
    <mergeCell ref="B76:H76"/>
    <mergeCell ref="B68:H68"/>
    <mergeCell ref="K68:Q68"/>
    <mergeCell ref="B70:H70"/>
    <mergeCell ref="B71:H71"/>
    <mergeCell ref="K71:Q71"/>
    <mergeCell ref="K62:Q62"/>
    <mergeCell ref="B63:H63"/>
    <mergeCell ref="B65:H65"/>
    <mergeCell ref="K65:Q65"/>
    <mergeCell ref="K67:Q67"/>
    <mergeCell ref="B57:H57"/>
    <mergeCell ref="K57:Q57"/>
    <mergeCell ref="B59:H59"/>
    <mergeCell ref="B60:H60"/>
    <mergeCell ref="K60:Q60"/>
    <mergeCell ref="B52:H52"/>
    <mergeCell ref="B53:H53"/>
    <mergeCell ref="B54:H54"/>
    <mergeCell ref="K54:Q54"/>
    <mergeCell ref="K56:Q56"/>
    <mergeCell ref="B49:H49"/>
    <mergeCell ref="K49:Q49"/>
    <mergeCell ref="K50:Q50"/>
    <mergeCell ref="B51:H51"/>
    <mergeCell ref="K51:Q51"/>
    <mergeCell ref="B44:H44"/>
    <mergeCell ref="B45:H45"/>
    <mergeCell ref="B46:H46"/>
    <mergeCell ref="K46:Q46"/>
    <mergeCell ref="K48:Q48"/>
    <mergeCell ref="B41:H41"/>
    <mergeCell ref="K41:Q41"/>
    <mergeCell ref="K42:Q42"/>
    <mergeCell ref="B43:H43"/>
    <mergeCell ref="K43:Q43"/>
    <mergeCell ref="B36:H36"/>
    <mergeCell ref="B37:H37"/>
    <mergeCell ref="B38:H38"/>
    <mergeCell ref="K38:Q38"/>
    <mergeCell ref="K40:Q40"/>
    <mergeCell ref="B33:H33"/>
    <mergeCell ref="K33:Q33"/>
    <mergeCell ref="B34:H34"/>
    <mergeCell ref="K34:Q34"/>
    <mergeCell ref="K35:Q35"/>
    <mergeCell ref="B26:H26"/>
    <mergeCell ref="K27:Q27"/>
    <mergeCell ref="K28:Q28"/>
    <mergeCell ref="B29:H29"/>
    <mergeCell ref="B31:H31"/>
    <mergeCell ref="K31:Q31"/>
    <mergeCell ref="B23:H23"/>
    <mergeCell ref="K23:Q23"/>
    <mergeCell ref="B24:H24"/>
    <mergeCell ref="K24:Q24"/>
    <mergeCell ref="B25:H25"/>
    <mergeCell ref="B18:H18"/>
    <mergeCell ref="K19:Q19"/>
    <mergeCell ref="B21:H21"/>
    <mergeCell ref="K21:Q21"/>
    <mergeCell ref="K22:Q22"/>
    <mergeCell ref="B15:H15"/>
    <mergeCell ref="K15:Q15"/>
    <mergeCell ref="B16:H16"/>
    <mergeCell ref="K16:Q16"/>
    <mergeCell ref="B17:H17"/>
    <mergeCell ref="G2:H2"/>
    <mergeCell ref="B13:H13"/>
    <mergeCell ref="K13:Q13"/>
    <mergeCell ref="B14:H14"/>
    <mergeCell ref="K14:Q14"/>
    <mergeCell ref="B5:H5"/>
    <mergeCell ref="B8:H8"/>
    <mergeCell ref="B10:H10"/>
    <mergeCell ref="K11:Q11"/>
    <mergeCell ref="K12:Q12"/>
  </mergeCells>
  <phoneticPr fontId="48" type="noConversion"/>
  <hyperlinks>
    <hyperlink ref="B10" location="'datos generales'!A1" display="Tabla especial sobre la área metropolitana y sus municipalidades"/>
    <hyperlink ref="C10" location="'datos generales'!A1" display="'datos generales'!A1"/>
    <hyperlink ref="D10" location="'datos generales'!A1" display="'datos generales'!A1"/>
    <hyperlink ref="E10" location="'datos generales'!A1" display="'datos generales'!A1"/>
    <hyperlink ref="F10" location="'datos generales'!A1" display="'datos generales'!A1"/>
    <hyperlink ref="G10" location="'datos generales'!A1" display="'datos generales'!A1"/>
    <hyperlink ref="H10" location="'datos generales'!A1" display="'datos generales'!A1"/>
    <hyperlink ref="B15" location="socioeconómicos!A1" display="1. Superficie "/>
    <hyperlink ref="C15" location="socioeconómicos!A1" display="socioeconómicos!A1"/>
    <hyperlink ref="D15" location="socioeconómicos!A1" display="socioeconómicos!A1"/>
    <hyperlink ref="E15" location="socioeconómicos!A1" display="socioeconómicos!A1"/>
    <hyperlink ref="F15" location="socioeconómicos!A1" display="socioeconómicos!A1"/>
    <hyperlink ref="G15" location="socioeconómicos!A1" display="socioeconómicos!A1"/>
    <hyperlink ref="H15" location="socioeconómicos!A1" display="socioeconómicos!A1"/>
    <hyperlink ref="B16" location="socioeconómicos!A21" display="2. Población"/>
    <hyperlink ref="C16" location="socioeconómicos!A21" display="socioeconómicos!A21"/>
    <hyperlink ref="D16" location="socioeconómicos!A21" display="socioeconómicos!A21"/>
    <hyperlink ref="E16" location="socioeconómicos!A21" display="socioeconómicos!A21"/>
    <hyperlink ref="F16" location="socioeconómicos!A21" display="socioeconómicos!A21"/>
    <hyperlink ref="G16" location="socioeconómicos!A21" display="socioeconómicos!A21"/>
    <hyperlink ref="H16" location="socioeconómicos!A21" display="socioeconómicos!A21"/>
    <hyperlink ref="B17" location="socioeconómicos!A29" display="3. Empleos"/>
    <hyperlink ref="C17" location="socioeconómicos!A29" display="socioeconómicos!A29"/>
    <hyperlink ref="D17" location="socioeconómicos!A29" display="socioeconómicos!A29"/>
    <hyperlink ref="E17" location="socioeconómicos!A29" display="socioeconómicos!A29"/>
    <hyperlink ref="F17" location="socioeconómicos!A29" display="socioeconómicos!A29"/>
    <hyperlink ref="G17" location="socioeconómicos!A29" display="socioeconómicos!A29"/>
    <hyperlink ref="H17" location="socioeconómicos!A29" display="socioeconómicos!A29"/>
    <hyperlink ref="B18" location="socioeconómicos!A44" display="4. Ingreso promedio y PIB"/>
    <hyperlink ref="C18" location="socioeconómicos!A44" display="socioeconómicos!A44"/>
    <hyperlink ref="D18" location="socioeconómicos!A44" display="socioeconómicos!A44"/>
    <hyperlink ref="E18" location="socioeconómicos!A44" display="socioeconómicos!A44"/>
    <hyperlink ref="F18" location="socioeconómicos!A44" display="socioeconómicos!A44"/>
    <hyperlink ref="G18" location="socioeconómicos!A44" display="socioeconómicos!A44"/>
    <hyperlink ref="H18" location="socioeconómicos!A44" display="socioeconómicos!A44"/>
    <hyperlink ref="B23" location="infraestructura!A1" display="5. Sistema vial urbano"/>
    <hyperlink ref="C23" location="infraestructura!A1" display="infraestructura!A1"/>
    <hyperlink ref="D23" location="infraestructura!A1" display="infraestructura!A1"/>
    <hyperlink ref="E23" location="infraestructura!A1" display="infraestructura!A1"/>
    <hyperlink ref="F23" location="infraestructura!A1" display="infraestructura!A1"/>
    <hyperlink ref="G23" location="infraestructura!A1" display="infraestructura!A1"/>
    <hyperlink ref="H23" location="infraestructura!A1" display="infraestructura!A1"/>
    <hyperlink ref="B24" location="infraestructura!A20" display="6. Intersecciones con semáforos "/>
    <hyperlink ref="C24" location="infraestructura!A20" display="infraestructura!A20"/>
    <hyperlink ref="D24" location="infraestructura!A20" display="infraestructura!A20"/>
    <hyperlink ref="E24" location="infraestructura!A20" display="infraestructura!A20"/>
    <hyperlink ref="F24" location="infraestructura!A20" display="infraestructura!A20"/>
    <hyperlink ref="G24" location="infraestructura!A20" display="infraestructura!A20"/>
    <hyperlink ref="H24" location="infraestructura!A20" display="infraestructura!A20"/>
    <hyperlink ref="B25" location="infraestructura!A31" display="7. Preferencia vial al transporte público en buses"/>
    <hyperlink ref="C25" location="infraestructura!A31" display="infraestructura!A31"/>
    <hyperlink ref="D25" location="infraestructura!A31" display="infraestructura!A31"/>
    <hyperlink ref="E25" location="infraestructura!A31" display="infraestructura!A31"/>
    <hyperlink ref="F25" location="infraestructura!A31" display="infraestructura!A31"/>
    <hyperlink ref="G25" location="infraestructura!A31" display="infraestructura!A31"/>
    <hyperlink ref="H25" location="infraestructura!A31" display="infraestructura!A31"/>
    <hyperlink ref="B26" location="infraestructura!A45" display="8. Calles peatonales y ciclorutas"/>
    <hyperlink ref="C26" location="infraestructura!A45" display="infraestructura!A45"/>
    <hyperlink ref="D26" location="infraestructura!A45" display="infraestructura!A45"/>
    <hyperlink ref="E26" location="infraestructura!A45" display="infraestructura!A45"/>
    <hyperlink ref="F26" location="infraestructura!A45" display="infraestructura!A45"/>
    <hyperlink ref="G26" location="infraestructura!A45" display="infraestructura!A45"/>
    <hyperlink ref="H26" location="infraestructura!A45" display="infraestructura!A45"/>
    <hyperlink ref="B31" location="'flota de vehículos'!A1" display="9. Flota de vehículos"/>
    <hyperlink ref="C31" location="'flota de vehículos'!A1" display="'flota de vehículos'!A1"/>
    <hyperlink ref="D31" location="'flota de vehículos'!A1" display="'flota de vehículos'!A1"/>
    <hyperlink ref="E31" location="'flota de vehículos'!A1" display="'flota de vehículos'!A1"/>
    <hyperlink ref="F31" location="'flota de vehículos'!A1" display="'flota de vehículos'!A1"/>
    <hyperlink ref="G31" location="'flota de vehículos'!A1" display="'flota de vehículos'!A1"/>
    <hyperlink ref="H31" location="'flota de vehículos'!A1" display="'flota de vehículos'!A1"/>
    <hyperlink ref="B36" location="movilidad!A1" display="10. Viajes de pasajeros por día, por modo"/>
    <hyperlink ref="C36" location="movilidad!A1" display="movilidad!A1"/>
    <hyperlink ref="D36" location="movilidad!A1" display="movilidad!A1"/>
    <hyperlink ref="E36" location="movilidad!A1" display="movilidad!A1"/>
    <hyperlink ref="F36" location="movilidad!A1" display="movilidad!A1"/>
    <hyperlink ref="G36" location="movilidad!A1" display="movilidad!A1"/>
    <hyperlink ref="H36" location="movilidad!A1" display="movilidad!A1"/>
    <hyperlink ref="B37" location="movilidad!A58" display="11. Recorridos por modo"/>
    <hyperlink ref="C37" location="movilidad!A58" display="movilidad!A58"/>
    <hyperlink ref="D37" location="movilidad!A58" display="movilidad!A58"/>
    <hyperlink ref="E37" location="movilidad!A58" display="movilidad!A58"/>
    <hyperlink ref="F37" location="movilidad!A58" display="movilidad!A58"/>
    <hyperlink ref="G37" location="movilidad!A58" display="movilidad!A58"/>
    <hyperlink ref="H37" location="movilidad!A58" display="movilidad!A58"/>
    <hyperlink ref="B38" location="movilidad!A104" display="12. Tiempos y distancias promedios"/>
    <hyperlink ref="C38" location="movilidad!A104" display="movilidad!A104"/>
    <hyperlink ref="D38" location="movilidad!A104" display="movilidad!A104"/>
    <hyperlink ref="E38" location="movilidad!A104" display="movilidad!A104"/>
    <hyperlink ref="F38" location="movilidad!A104" display="movilidad!A104"/>
    <hyperlink ref="G38" location="movilidad!A104" display="movilidad!A104"/>
    <hyperlink ref="H38" location="movilidad!A104" display="movilidad!A104"/>
    <hyperlink ref="B43" location="'gestión del tránsito'!A1" display="13. Empleados en la gestión del tránsito"/>
    <hyperlink ref="C43" location="'gestión del tránsito'!A1" display="'gestión del tránsito'!A1"/>
    <hyperlink ref="D43" location="'gestión del tránsito'!A1" display="'gestión del tránsito'!A1"/>
    <hyperlink ref="E43" location="'gestión del tránsito'!A1" display="'gestión del tránsito'!A1"/>
    <hyperlink ref="F43" location="'gestión del tránsito'!A1" display="'gestión del tránsito'!A1"/>
    <hyperlink ref="G43" location="'gestión del tránsito'!A1" display="'gestión del tránsito'!A1"/>
    <hyperlink ref="H43" location="'gestión del tránsito'!A1" display="'gestión del tránsito'!A1"/>
    <hyperlink ref="B44" location="'gestión del tránsito'!A14" display="14. Recursos materiales para la gestión del tránsito"/>
    <hyperlink ref="C44" location="'gestión del tránsito'!A14" display="'gestión del tránsito'!A14"/>
    <hyperlink ref="D44" location="'gestión del tránsito'!A14" display="'gestión del tránsito'!A14"/>
    <hyperlink ref="E44" location="'gestión del tránsito'!A14" display="'gestión del tránsito'!A14"/>
    <hyperlink ref="F44" location="'gestión del tránsito'!A14" display="'gestión del tránsito'!A14"/>
    <hyperlink ref="G44" location="'gestión del tránsito'!A14" display="'gestión del tránsito'!A14"/>
    <hyperlink ref="H44" location="'gestión del tránsito'!A14" display="'gestión del tránsito'!A14"/>
    <hyperlink ref="B45" location="'gestión del tránsito'!A29" display="15. Operaciones especiales de gestión de tránsito"/>
    <hyperlink ref="C45" location="'gestión del tránsito'!A29" display="'gestión del tránsito'!A29"/>
    <hyperlink ref="D45" location="'gestión del tránsito'!A29" display="'gestión del tránsito'!A29"/>
    <hyperlink ref="E45" location="'gestión del tránsito'!A29" display="'gestión del tránsito'!A29"/>
    <hyperlink ref="F45" location="'gestión del tránsito'!A29" display="'gestión del tránsito'!A29"/>
    <hyperlink ref="G45" location="'gestión del tránsito'!A29" display="'gestión del tránsito'!A29"/>
    <hyperlink ref="H45" location="'gestión del tránsito'!A29" display="'gestión del tránsito'!A29"/>
    <hyperlink ref="B46" location="'gestión del tránsito'!A48" display="16. Política de estacionamiento"/>
    <hyperlink ref="C46" location="'gestión del tránsito'!A48" display="'gestión del tránsito'!A48"/>
    <hyperlink ref="D46" location="'gestión del tránsito'!A48" display="'gestión del tránsito'!A48"/>
    <hyperlink ref="E46" location="'gestión del tránsito'!A48" display="'gestión del tránsito'!A48"/>
    <hyperlink ref="F46" location="'gestión del tránsito'!A48" display="'gestión del tránsito'!A48"/>
    <hyperlink ref="G46" location="'gestión del tránsito'!A48" display="'gestión del tránsito'!A48"/>
    <hyperlink ref="H46" location="'gestión del tránsito'!A48" display="'gestión del tránsito'!A48"/>
    <hyperlink ref="B51" location="'oferta tp publico'!A1" display="17. Reglamentación de servicios de transporte público"/>
    <hyperlink ref="C51" location="'oferta tp publico'!A1" display="'oferta tp publico'!A1"/>
    <hyperlink ref="D51" location="'oferta tp publico'!A1" display="'oferta tp publico'!A1"/>
    <hyperlink ref="E51" location="'oferta tp publico'!A1" display="'oferta tp publico'!A1"/>
    <hyperlink ref="F51" location="'oferta tp publico'!A1" display="'oferta tp publico'!A1"/>
    <hyperlink ref="G51" location="'oferta tp publico'!A1" display="'oferta tp publico'!A1"/>
    <hyperlink ref="H51" location="'oferta tp publico'!A1" display="'oferta tp publico'!A1"/>
    <hyperlink ref="B52" location="'oferta%20tp%20publico'!A32" display="18. Oferta de servicios de transporte publico con rutas fijas"/>
    <hyperlink ref="C52" location="'oferta%20tp%20publico'!A32" display="'oferta%20tp%20publico'!A32"/>
    <hyperlink ref="D52" location="'oferta%20tp%20publico'!A32" display="'oferta%20tp%20publico'!A32"/>
    <hyperlink ref="E52" location="'oferta%20tp%20publico'!A32" display="'oferta%20tp%20publico'!A32"/>
    <hyperlink ref="F52" location="'oferta%20tp%20publico'!A32" display="'oferta%20tp%20publico'!A32"/>
    <hyperlink ref="G52" location="'oferta%20tp%20publico'!A32" display="'oferta%20tp%20publico'!A32"/>
    <hyperlink ref="H52" location="'oferta%20tp%20publico'!A32" display="'oferta%20tp%20publico'!A32"/>
    <hyperlink ref="B53" location="'oferta tp publico'!A67" display="19. Capacidad y ocupación de los vehículos de transporte público"/>
    <hyperlink ref="C53" location="'oferta tp publico'!A67" display="'oferta tp publico'!A67"/>
    <hyperlink ref="D53" location="'oferta tp publico'!A67" display="'oferta tp publico'!A67"/>
    <hyperlink ref="E53" location="'oferta tp publico'!A67" display="'oferta tp publico'!A67"/>
    <hyperlink ref="F53" location="'oferta tp publico'!A67" display="'oferta tp publico'!A67"/>
    <hyperlink ref="G53" location="'oferta tp publico'!A67" display="'oferta tp publico'!A67"/>
    <hyperlink ref="H53" location="'oferta tp publico'!A67" display="'oferta tp publico'!A67"/>
    <hyperlink ref="B54" location="'oferta tp publico'!A90" display="20. Trabajadores en transporte público"/>
    <hyperlink ref="C54" location="'oferta tp publico'!A90" display="'oferta tp publico'!A90"/>
    <hyperlink ref="D54" location="'oferta tp publico'!A90" display="'oferta tp publico'!A90"/>
    <hyperlink ref="E54" location="'oferta tp publico'!A90" display="'oferta tp publico'!A90"/>
    <hyperlink ref="F54" location="'oferta tp publico'!A90" display="'oferta tp publico'!A90"/>
    <hyperlink ref="G54" location="'oferta tp publico'!A90" display="'oferta tp publico'!A90"/>
    <hyperlink ref="H54" location="'oferta tp publico'!A90" display="'oferta tp publico'!A90"/>
    <hyperlink ref="B59" location="'tarifas tp publico'!A1" display="21. Tarifas de transporte público"/>
    <hyperlink ref="C59" location="'tarifas tp publico'!A1" display="'tarifas tp publico'!A1"/>
    <hyperlink ref="D59" location="'tarifas tp publico'!A1" display="'tarifas tp publico'!A1"/>
    <hyperlink ref="E59" location="'tarifas tp publico'!A1" display="'tarifas tp publico'!A1"/>
    <hyperlink ref="F59" location="'tarifas tp publico'!A1" display="'tarifas tp publico'!A1"/>
    <hyperlink ref="G59" location="'tarifas tp publico'!A1" display="'tarifas tp publico'!A1"/>
    <hyperlink ref="H59" location="'tarifas tp publico'!A1" display="'tarifas tp publico'!A1"/>
    <hyperlink ref="B60" location="'tarifas tp publico'!A34" display="22. Costos e recaudación"/>
    <hyperlink ref="C60" location="'tarifas tp publico'!A34" display="'tarifas tp publico'!A34"/>
    <hyperlink ref="D60" location="'tarifas tp publico'!A34" display="'tarifas tp publico'!A34"/>
    <hyperlink ref="E60" location="'tarifas tp publico'!A34" display="'tarifas tp publico'!A34"/>
    <hyperlink ref="F60" location="'tarifas tp publico'!A34" display="'tarifas tp publico'!A34"/>
    <hyperlink ref="G60" location="'tarifas tp publico'!A34" display="'tarifas tp publico'!A34"/>
    <hyperlink ref="H60" location="'tarifas tp publico'!A34" display="'tarifas tp publico'!A34"/>
    <hyperlink ref="B65" location="energía!A1" display="23. Eficiencia energetica de cada modo"/>
    <hyperlink ref="C65" location="energía!A1" display="energía!A1"/>
    <hyperlink ref="D65" location="energía!A1" display="energía!A1"/>
    <hyperlink ref="E65" location="energía!A1" display="energía!A1"/>
    <hyperlink ref="F65" location="energía!A1" display="energía!A1"/>
    <hyperlink ref="G65" location="energía!A1" display="energía!A1"/>
    <hyperlink ref="H65" location="energía!A1" display="energía!A1"/>
    <hyperlink ref="B70" location="contaminación!A1" display="24. Emisión de contaminantes por tipo de combustible"/>
    <hyperlink ref="C70" location="contaminación!A1" display="contaminación!A1"/>
    <hyperlink ref="D70" location="contaminación!A1" display="contaminación!A1"/>
    <hyperlink ref="E70" location="contaminación!A1" display="contaminación!A1"/>
    <hyperlink ref="F70" location="contaminación!A1" display="contaminación!A1"/>
    <hyperlink ref="G70" location="contaminación!A1" display="contaminación!A1"/>
    <hyperlink ref="H70" location="contaminación!A1" display="contaminación!A1"/>
    <hyperlink ref="B71" location="contaminación!A25" display="25. Grados de contaminación del aire "/>
    <hyperlink ref="C71" location="contaminación!A25" display="contaminación!A25"/>
    <hyperlink ref="D71" location="contaminación!A25" display="contaminación!A25"/>
    <hyperlink ref="E71" location="contaminación!A25" display="contaminación!A25"/>
    <hyperlink ref="F71" location="contaminación!A25" display="contaminación!A25"/>
    <hyperlink ref="G71" location="contaminación!A25" display="contaminación!A25"/>
    <hyperlink ref="H71" location="contaminación!A25" display="contaminación!A25"/>
    <hyperlink ref="B76" location="accidentes!A1" display="26. Accidentes de tránsito"/>
    <hyperlink ref="C76" location="accidentes!A1" display="accidentes!A1"/>
    <hyperlink ref="D76" location="accidentes!A1" display="accidentes!A1"/>
    <hyperlink ref="E76" location="accidentes!A1" display="accidentes!A1"/>
    <hyperlink ref="F76" location="accidentes!A1" display="accidentes!A1"/>
    <hyperlink ref="G76" location="accidentes!A1" display="accidentes!A1"/>
    <hyperlink ref="H76" location="accidentes!A1" display="accidentes!A1"/>
    <hyperlink ref="B77" location="accidentes!A13" display="27. Muertos y feridos em accidentes"/>
    <hyperlink ref="C77" location="accidentes!A13" display="accidentes!A13"/>
    <hyperlink ref="D77" location="accidentes!A13" display="accidentes!A13"/>
    <hyperlink ref="E77" location="accidentes!A13" display="accidentes!A13"/>
    <hyperlink ref="F77" location="accidentes!A13" display="accidentes!A13"/>
    <hyperlink ref="G77" location="accidentes!A13" display="accidentes!A13"/>
    <hyperlink ref="H77" location="accidentes!A13" display="accidentes!A13"/>
    <hyperlink ref="B78" location="accidentes!A27" display="28. Víctimas por modo de tranporte"/>
    <hyperlink ref="C78" location="accidentes!A27" display="accidentes!A27"/>
    <hyperlink ref="D78" location="accidentes!A27" display="accidentes!A27"/>
    <hyperlink ref="E78" location="accidentes!A27" display="accidentes!A27"/>
    <hyperlink ref="F78" location="accidentes!A27" display="accidentes!A27"/>
    <hyperlink ref="G78" location="accidentes!A27" display="accidentes!A27"/>
    <hyperlink ref="H78" location="accidentes!A27" display="accidentes!A27"/>
    <hyperlink ref="B83" location="'impuestos-costos'!A1" display="29. Impuestos y tasas"/>
    <hyperlink ref="C83" location="'impuestos-costos'!A1" display="'impuestos-costos'!A1"/>
    <hyperlink ref="D83" location="'impuestos-costos'!A1" display="'impuestos-costos'!A1"/>
    <hyperlink ref="E83" location="'impuestos-costos'!A1" display="'impuestos-costos'!A1"/>
    <hyperlink ref="F83" location="'impuestos-costos'!A1" display="'impuestos-costos'!A1"/>
    <hyperlink ref="G83" location="'impuestos-costos'!A1" display="'impuestos-costos'!A1"/>
    <hyperlink ref="H83" location="'impuestos-costos'!A1" display="'impuestos-costos'!A1"/>
    <hyperlink ref="B90" location="patrimonio!A1" display="32. Valor del patrimonio público de vías"/>
    <hyperlink ref="C90" location="patrimonio!A1" display="patrimonio!A1"/>
    <hyperlink ref="D90" location="patrimonio!A1" display="patrimonio!A1"/>
    <hyperlink ref="E90" location="patrimonio!A1" display="patrimonio!A1"/>
    <hyperlink ref="F90" location="patrimonio!A1" display="patrimonio!A1"/>
    <hyperlink ref="G90" location="patrimonio!A1" display="patrimonio!A1"/>
    <hyperlink ref="H90" location="patrimonio!A1" display="patrimonio!A1"/>
    <hyperlink ref="B84" location="'impuestos-costos'!A34" display="30. Costos de energía"/>
    <hyperlink ref="C84" location="'impuestos-costos'!A34" display="'impuestos-costos'!A34"/>
    <hyperlink ref="D84" location="'impuestos-costos'!A34" display="'impuestos-costos'!A34"/>
    <hyperlink ref="E84" location="'impuestos-costos'!A34" display="'impuestos-costos'!A34"/>
    <hyperlink ref="F84" location="'impuestos-costos'!A34" display="'impuestos-costos'!A34"/>
    <hyperlink ref="G84" location="'impuestos-costos'!A34" display="'impuestos-costos'!A34"/>
    <hyperlink ref="H84" location="'impuestos-costos'!A34" display="'impuestos-costos'!A34"/>
    <hyperlink ref="B85" location="'impuestos-costos'!A48" display="31. Costos anuales de utilización de vehículos individuales"/>
    <hyperlink ref="C85" location="'impuestos-costos'!A48" display="'impuestos-costos'!A48"/>
    <hyperlink ref="D85" location="'impuestos-costos'!A48" display="'impuestos-costos'!A48"/>
    <hyperlink ref="E85" location="'impuestos-costos'!A48" display="'impuestos-costos'!A48"/>
    <hyperlink ref="F85" location="'impuestos-costos'!A48" display="'impuestos-costos'!A48"/>
    <hyperlink ref="G85" location="'impuestos-costos'!A48" display="'impuestos-costos'!A48"/>
    <hyperlink ref="H85" location="'impuestos-costos'!A48" display="'impuestos-costos'!A48"/>
    <hyperlink ref="B91" location="patrimonio!A17" display="33. Valor del patrimonio de vehículos de uso público"/>
    <hyperlink ref="C91" location="patrimonio!A17" display="patrimonio!A17"/>
    <hyperlink ref="D91" location="patrimonio!A17" display="patrimonio!A17"/>
    <hyperlink ref="E91" location="patrimonio!A17" display="patrimonio!A17"/>
    <hyperlink ref="F91" location="patrimonio!A17" display="patrimonio!A17"/>
    <hyperlink ref="G91" location="patrimonio!A17" display="patrimonio!A17"/>
    <hyperlink ref="H91" location="patrimonio!A17" display="patrimonio!A17"/>
    <hyperlink ref="B92" location="patrimonio!A47" display="34. Valor del patrimonio de vehículos de uso privado"/>
    <hyperlink ref="C92" location="patrimonio!A47" display="patrimonio!A47"/>
    <hyperlink ref="D92" location="patrimonio!A47" display="patrimonio!A47"/>
    <hyperlink ref="E92" location="patrimonio!A47" display="patrimonio!A47"/>
    <hyperlink ref="F92" location="patrimonio!A47" display="patrimonio!A47"/>
    <hyperlink ref="G92" location="patrimonio!A47" display="patrimonio!A47"/>
    <hyperlink ref="H92" location="patrimonio!A47" display="patrimonio!A47"/>
  </hyperlinks>
  <pageMargins left="0.19" right="0.4" top="1.7599999999999998" bottom="0.98" header="0.49" footer="0.49"/>
  <pageSetup scale="84" fitToHeight="7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4" manualBreakCount="4">
    <brk id="19" max="8" man="1"/>
    <brk id="33" max="8" man="1"/>
    <brk id="62" max="8" man="1"/>
    <brk id="79" max="8" man="1"/>
  </rowBreaks>
  <drawing r:id="rId1"/>
  <legacyDrawingHF r:id="rId2"/>
  <extLst>
    <ext xmlns:mx="http://schemas.microsoft.com/office/mac/excel/2008/main" uri="{64002731-A6B0-56B0-2670-7721B7C09600}">
      <mx:PLV Mode="0" OnePage="0" WScale="75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63"/>
  <sheetViews>
    <sheetView workbookViewId="0"/>
  </sheetViews>
  <sheetFormatPr baseColWidth="10" defaultColWidth="12.83203125" defaultRowHeight="30.75" customHeight="1" x14ac:dyDescent="0"/>
  <cols>
    <col min="1" max="1" width="12.83203125" style="6" customWidth="1"/>
    <col min="2" max="2" width="34.6640625" style="6" customWidth="1"/>
    <col min="3" max="3" width="15.5" style="6" customWidth="1"/>
    <col min="4" max="4" width="19.1640625" style="6" customWidth="1"/>
    <col min="5" max="5" width="21.83203125" style="6" customWidth="1"/>
    <col min="6" max="6" width="18.1640625" style="6" customWidth="1"/>
    <col min="7" max="7" width="25.83203125" style="6" customWidth="1"/>
    <col min="8" max="8" width="21.1640625" style="6" customWidth="1"/>
    <col min="9" max="9" width="21.6640625" style="6" customWidth="1"/>
    <col min="10" max="10" width="12.83203125" style="6" customWidth="1"/>
    <col min="11" max="16384" width="12.83203125" style="6"/>
  </cols>
  <sheetData>
    <row r="1" spans="2:13" s="1" customFormat="1" ht="30.75" customHeight="1"/>
    <row r="2" spans="2:13" s="1" customFormat="1" ht="62" customHeight="1">
      <c r="B2" s="2"/>
      <c r="C2" s="2"/>
      <c r="D2" s="2"/>
      <c r="E2" s="2"/>
      <c r="F2" s="2"/>
      <c r="H2" s="288" t="s">
        <v>711</v>
      </c>
      <c r="I2" s="288"/>
    </row>
    <row r="3" spans="2:13" s="1" customFormat="1" ht="30.75" customHeight="1">
      <c r="B3" s="2"/>
      <c r="C3" s="2"/>
      <c r="D3" s="2"/>
      <c r="E3" s="2"/>
      <c r="J3" s="4"/>
      <c r="K3" s="4"/>
      <c r="L3" s="4"/>
      <c r="M3" s="4"/>
    </row>
    <row r="5" spans="2:13" ht="80" customHeight="1">
      <c r="B5" s="312" t="s">
        <v>258</v>
      </c>
      <c r="C5" s="312"/>
      <c r="D5" s="312"/>
      <c r="E5" s="312"/>
      <c r="F5" s="312"/>
      <c r="G5" s="312"/>
      <c r="H5" s="312"/>
      <c r="I5" s="312"/>
    </row>
    <row r="6" spans="2:13" ht="30.75" customHeight="1">
      <c r="B6" s="59"/>
      <c r="C6" s="59"/>
      <c r="D6" s="59"/>
      <c r="E6" s="59"/>
      <c r="F6" s="59"/>
      <c r="G6" s="59"/>
      <c r="H6" s="59"/>
      <c r="I6" s="59"/>
    </row>
    <row r="7" spans="2:13" ht="30.75" customHeight="1">
      <c r="B7" s="58" t="s">
        <v>261</v>
      </c>
      <c r="C7" s="11" t="s">
        <v>352</v>
      </c>
      <c r="D7" s="8"/>
      <c r="E7" s="8"/>
      <c r="F7" s="8"/>
      <c r="G7" s="8"/>
      <c r="H7" s="309" t="s">
        <v>472</v>
      </c>
      <c r="I7" s="309"/>
    </row>
    <row r="8" spans="2:13" ht="30.75" customHeight="1">
      <c r="B8" s="313" t="s">
        <v>471</v>
      </c>
      <c r="C8" s="306" t="s">
        <v>260</v>
      </c>
      <c r="D8" s="306"/>
      <c r="E8" s="306" t="s">
        <v>259</v>
      </c>
      <c r="F8" s="306"/>
      <c r="G8" s="273" t="s">
        <v>262</v>
      </c>
      <c r="H8" s="306" t="s">
        <v>272</v>
      </c>
      <c r="I8" s="306"/>
    </row>
    <row r="9" spans="2:13" ht="30.75" customHeight="1">
      <c r="B9" s="314"/>
      <c r="C9" s="272" t="s">
        <v>31</v>
      </c>
      <c r="D9" s="272" t="s">
        <v>257</v>
      </c>
      <c r="E9" s="272" t="s">
        <v>31</v>
      </c>
      <c r="F9" s="272" t="s">
        <v>16</v>
      </c>
      <c r="G9" s="273" t="s">
        <v>470</v>
      </c>
      <c r="H9" s="272" t="s">
        <v>31</v>
      </c>
      <c r="I9" s="273" t="s">
        <v>273</v>
      </c>
    </row>
    <row r="10" spans="2:13" ht="30.75" customHeight="1">
      <c r="B10" s="55" t="s">
        <v>351</v>
      </c>
      <c r="C10" s="54">
        <v>203</v>
      </c>
      <c r="D10" s="47"/>
      <c r="E10" s="46">
        <v>2776138</v>
      </c>
      <c r="F10" s="46">
        <f t="shared" ref="F10:F17" si="0">+E10</f>
        <v>2776138</v>
      </c>
      <c r="G10" s="47"/>
      <c r="H10" s="46">
        <v>1945687</v>
      </c>
      <c r="I10" s="46"/>
    </row>
    <row r="11" spans="2:13" ht="30.75" customHeight="1">
      <c r="B11" s="52" t="s">
        <v>353</v>
      </c>
      <c r="C11" s="50">
        <v>39</v>
      </c>
      <c r="D11" s="50"/>
      <c r="E11" s="51">
        <v>274082</v>
      </c>
      <c r="F11" s="51">
        <f t="shared" si="0"/>
        <v>274082</v>
      </c>
      <c r="G11" s="50"/>
      <c r="H11" s="49">
        <v>161997</v>
      </c>
      <c r="I11" s="49"/>
      <c r="K11" s="53"/>
    </row>
    <row r="12" spans="2:13" ht="30.75" customHeight="1">
      <c r="B12" s="23" t="s">
        <v>354</v>
      </c>
      <c r="C12" s="47">
        <v>48</v>
      </c>
      <c r="D12" s="47"/>
      <c r="E12" s="48">
        <v>291505</v>
      </c>
      <c r="F12" s="48">
        <f t="shared" si="0"/>
        <v>291505</v>
      </c>
      <c r="G12" s="47"/>
      <c r="H12" s="46">
        <v>160772</v>
      </c>
      <c r="I12" s="46"/>
    </row>
    <row r="13" spans="2:13" ht="30.75" customHeight="1">
      <c r="B13" s="52" t="s">
        <v>355</v>
      </c>
      <c r="C13" s="50">
        <v>56</v>
      </c>
      <c r="D13" s="50"/>
      <c r="E13" s="51">
        <v>403107</v>
      </c>
      <c r="F13" s="51">
        <f t="shared" si="0"/>
        <v>403107</v>
      </c>
      <c r="G13" s="50"/>
      <c r="H13" s="49">
        <v>155570</v>
      </c>
      <c r="I13" s="49"/>
    </row>
    <row r="14" spans="2:13" ht="30.75" customHeight="1">
      <c r="B14" s="23" t="s">
        <v>356</v>
      </c>
      <c r="C14" s="47">
        <v>46</v>
      </c>
      <c r="D14" s="47"/>
      <c r="E14" s="48">
        <v>336467</v>
      </c>
      <c r="F14" s="48">
        <f t="shared" si="0"/>
        <v>336467</v>
      </c>
      <c r="G14" s="47"/>
      <c r="H14" s="46">
        <v>131303</v>
      </c>
      <c r="I14" s="46"/>
    </row>
    <row r="15" spans="2:13" ht="30.75" customHeight="1">
      <c r="B15" s="52" t="s">
        <v>357</v>
      </c>
      <c r="C15" s="50">
        <v>36</v>
      </c>
      <c r="D15" s="50"/>
      <c r="E15" s="51">
        <v>172245</v>
      </c>
      <c r="F15" s="51">
        <f t="shared" si="0"/>
        <v>172245</v>
      </c>
      <c r="G15" s="50"/>
      <c r="H15" s="49"/>
      <c r="I15" s="49"/>
    </row>
    <row r="16" spans="2:13" ht="30.75" customHeight="1">
      <c r="B16" s="23" t="s">
        <v>358</v>
      </c>
      <c r="C16" s="47">
        <v>39</v>
      </c>
      <c r="D16" s="47"/>
      <c r="E16" s="48">
        <v>158121</v>
      </c>
      <c r="F16" s="48">
        <f t="shared" si="0"/>
        <v>158121</v>
      </c>
      <c r="G16" s="47"/>
      <c r="H16" s="46"/>
      <c r="I16" s="46"/>
    </row>
    <row r="17" spans="2:9" ht="30.75" customHeight="1">
      <c r="B17" s="52" t="s">
        <v>359</v>
      </c>
      <c r="C17" s="50">
        <v>56</v>
      </c>
      <c r="D17" s="50"/>
      <c r="E17" s="51">
        <v>309380</v>
      </c>
      <c r="F17" s="51">
        <f t="shared" si="0"/>
        <v>309380</v>
      </c>
      <c r="G17" s="50"/>
      <c r="H17" s="49">
        <v>247953</v>
      </c>
      <c r="I17" s="49"/>
    </row>
    <row r="18" spans="2:9" ht="30.75" customHeight="1">
      <c r="B18" s="23" t="s">
        <v>360</v>
      </c>
      <c r="C18" s="47">
        <v>323</v>
      </c>
      <c r="D18" s="47"/>
      <c r="E18" s="48">
        <v>1255288</v>
      </c>
      <c r="F18" s="48">
        <v>1253921</v>
      </c>
      <c r="G18" s="47"/>
      <c r="H18" s="46">
        <v>271855</v>
      </c>
      <c r="I18" s="46"/>
    </row>
    <row r="19" spans="2:9" ht="30.75" customHeight="1">
      <c r="B19" s="52" t="s">
        <v>361</v>
      </c>
      <c r="C19" s="50">
        <v>89</v>
      </c>
      <c r="D19" s="50"/>
      <c r="E19" s="51">
        <v>591345</v>
      </c>
      <c r="F19" s="51">
        <f>+E19</f>
        <v>591345</v>
      </c>
      <c r="G19" s="50"/>
      <c r="H19" s="49">
        <v>282843</v>
      </c>
      <c r="I19" s="49"/>
    </row>
    <row r="20" spans="2:9" ht="30.75" customHeight="1">
      <c r="B20" s="23" t="s">
        <v>362</v>
      </c>
      <c r="C20" s="47">
        <v>45</v>
      </c>
      <c r="D20" s="47"/>
      <c r="E20" s="48">
        <v>453082</v>
      </c>
      <c r="F20" s="48">
        <f>+E20</f>
        <v>453082</v>
      </c>
      <c r="G20" s="47"/>
      <c r="H20" s="46">
        <v>174738</v>
      </c>
      <c r="I20" s="46"/>
    </row>
    <row r="21" spans="2:9" ht="30.75" customHeight="1">
      <c r="B21" s="52" t="s">
        <v>363</v>
      </c>
      <c r="C21" s="50">
        <v>55</v>
      </c>
      <c r="D21" s="50"/>
      <c r="E21" s="51">
        <v>328980</v>
      </c>
      <c r="F21" s="51">
        <f>+E21</f>
        <v>328980</v>
      </c>
      <c r="G21" s="50"/>
      <c r="H21" s="49">
        <v>132077</v>
      </c>
      <c r="I21" s="49"/>
    </row>
    <row r="22" spans="2:9" ht="30.75" customHeight="1">
      <c r="B22" s="23" t="s">
        <v>364</v>
      </c>
      <c r="C22" s="47">
        <v>125</v>
      </c>
      <c r="D22" s="47"/>
      <c r="E22" s="48">
        <v>518788</v>
      </c>
      <c r="F22" s="48">
        <f>+E22</f>
        <v>518788</v>
      </c>
      <c r="G22" s="47"/>
      <c r="H22" s="46">
        <v>153897</v>
      </c>
      <c r="I22" s="46"/>
    </row>
    <row r="23" spans="2:9" ht="30.75" customHeight="1">
      <c r="B23" s="52" t="s">
        <v>365</v>
      </c>
      <c r="C23" s="50">
        <v>122</v>
      </c>
      <c r="D23" s="50"/>
      <c r="E23" s="51">
        <v>515556</v>
      </c>
      <c r="F23" s="51">
        <v>514491</v>
      </c>
      <c r="G23" s="50"/>
      <c r="H23" s="49"/>
      <c r="I23" s="49"/>
    </row>
    <row r="24" spans="2:9" ht="30.75" customHeight="1">
      <c r="B24" s="23" t="s">
        <v>366</v>
      </c>
      <c r="C24" s="47">
        <v>120</v>
      </c>
      <c r="D24" s="47"/>
      <c r="E24" s="48">
        <v>243974</v>
      </c>
      <c r="F24" s="48">
        <v>243186</v>
      </c>
      <c r="G24" s="47"/>
      <c r="H24" s="46">
        <v>71250</v>
      </c>
      <c r="I24" s="46"/>
    </row>
    <row r="25" spans="2:9" ht="30.75" customHeight="1">
      <c r="B25" s="52" t="s">
        <v>367</v>
      </c>
      <c r="C25" s="50">
        <v>223</v>
      </c>
      <c r="D25" s="50"/>
      <c r="E25" s="51">
        <v>118807</v>
      </c>
      <c r="F25" s="51">
        <v>118072</v>
      </c>
      <c r="G25" s="50"/>
      <c r="H25" s="49"/>
      <c r="I25" s="49"/>
    </row>
    <row r="26" spans="2:9" ht="30.75" customHeight="1">
      <c r="B26" s="23" t="s">
        <v>368</v>
      </c>
      <c r="C26" s="47">
        <v>170</v>
      </c>
      <c r="D26" s="47"/>
      <c r="E26" s="48">
        <v>469985</v>
      </c>
      <c r="F26" s="48">
        <v>468745</v>
      </c>
      <c r="G26" s="47"/>
      <c r="H26" s="46">
        <v>83283</v>
      </c>
      <c r="I26" s="46"/>
    </row>
    <row r="27" spans="2:9" ht="30.75" customHeight="1">
      <c r="B27" s="52" t="s">
        <v>369</v>
      </c>
      <c r="C27" s="50">
        <v>180</v>
      </c>
      <c r="D27" s="50"/>
      <c r="E27" s="51">
        <v>380503</v>
      </c>
      <c r="F27" s="51">
        <v>379300</v>
      </c>
      <c r="G27" s="50"/>
      <c r="H27" s="49">
        <v>56715</v>
      </c>
      <c r="I27" s="49"/>
    </row>
    <row r="28" spans="2:9" ht="30.75" customHeight="1">
      <c r="B28" s="23" t="s">
        <v>370</v>
      </c>
      <c r="C28" s="47">
        <v>80</v>
      </c>
      <c r="D28" s="47"/>
      <c r="E28" s="48">
        <v>253086</v>
      </c>
      <c r="F28" s="48">
        <f>+E28</f>
        <v>253086</v>
      </c>
      <c r="G28" s="47"/>
      <c r="H28" s="46">
        <v>66643</v>
      </c>
      <c r="I28" s="46"/>
    </row>
    <row r="29" spans="2:9" ht="30.75" customHeight="1">
      <c r="B29" s="52" t="s">
        <v>371</v>
      </c>
      <c r="C29" s="50">
        <v>50</v>
      </c>
      <c r="D29" s="50"/>
      <c r="E29" s="51">
        <v>230208</v>
      </c>
      <c r="F29" s="51">
        <f>+E29</f>
        <v>230208</v>
      </c>
      <c r="G29" s="50"/>
      <c r="H29" s="49">
        <v>35299</v>
      </c>
      <c r="I29" s="49"/>
    </row>
    <row r="30" spans="2:9" ht="30.75" customHeight="1">
      <c r="B30" s="23" t="s">
        <v>372</v>
      </c>
      <c r="C30" s="47">
        <v>63</v>
      </c>
      <c r="D30" s="47"/>
      <c r="E30" s="48">
        <v>290691</v>
      </c>
      <c r="F30" s="48">
        <f>+E30</f>
        <v>290691</v>
      </c>
      <c r="G30" s="47"/>
      <c r="H30" s="46">
        <v>47558</v>
      </c>
      <c r="I30" s="46"/>
    </row>
    <row r="31" spans="2:9" ht="30.75" customHeight="1">
      <c r="B31" s="52" t="s">
        <v>373</v>
      </c>
      <c r="C31" s="50">
        <v>924</v>
      </c>
      <c r="D31" s="50"/>
      <c r="E31" s="51">
        <v>151131</v>
      </c>
      <c r="F31" s="51">
        <v>148064</v>
      </c>
      <c r="G31" s="50"/>
      <c r="H31" s="49">
        <v>51024</v>
      </c>
      <c r="I31" s="49"/>
    </row>
    <row r="32" spans="2:9" ht="30.75" customHeight="1">
      <c r="B32" s="23" t="s">
        <v>374</v>
      </c>
      <c r="C32" s="47">
        <v>360</v>
      </c>
      <c r="D32" s="47"/>
      <c r="E32" s="48">
        <v>301223</v>
      </c>
      <c r="F32" s="48">
        <v>296189</v>
      </c>
      <c r="G32" s="47"/>
      <c r="H32" s="46">
        <v>83037</v>
      </c>
      <c r="I32" s="46"/>
    </row>
    <row r="33" spans="2:9" ht="30.75" customHeight="1">
      <c r="B33" s="52" t="s">
        <v>375</v>
      </c>
      <c r="C33" s="50">
        <v>277</v>
      </c>
      <c r="D33" s="50"/>
      <c r="E33" s="51">
        <v>178155</v>
      </c>
      <c r="F33" s="51">
        <v>173148.84450000001</v>
      </c>
      <c r="G33" s="50"/>
      <c r="H33" s="49">
        <v>37497</v>
      </c>
      <c r="I33" s="49"/>
    </row>
    <row r="34" spans="2:9" ht="30.75" customHeight="1">
      <c r="B34" s="23" t="s">
        <v>376</v>
      </c>
      <c r="C34" s="47">
        <v>355</v>
      </c>
      <c r="D34" s="47"/>
      <c r="E34" s="48">
        <v>232463</v>
      </c>
      <c r="F34" s="48">
        <v>226651.42499999999</v>
      </c>
      <c r="G34" s="47"/>
      <c r="H34" s="46">
        <v>42800</v>
      </c>
      <c r="I34" s="46"/>
    </row>
    <row r="35" spans="2:9" ht="30.75" customHeight="1">
      <c r="B35" s="52" t="s">
        <v>377</v>
      </c>
      <c r="C35" s="50">
        <v>121</v>
      </c>
      <c r="D35" s="50"/>
      <c r="E35" s="51">
        <v>60191</v>
      </c>
      <c r="F35" s="51">
        <v>59739.567499999997</v>
      </c>
      <c r="G35" s="50"/>
      <c r="H35" s="49"/>
      <c r="I35" s="49"/>
    </row>
    <row r="36" spans="2:9" ht="30.75" customHeight="1">
      <c r="B36" s="23" t="s">
        <v>378</v>
      </c>
      <c r="C36" s="47">
        <v>190</v>
      </c>
      <c r="D36" s="47"/>
      <c r="E36" s="48">
        <v>348970</v>
      </c>
      <c r="F36" s="48">
        <v>342924</v>
      </c>
      <c r="G36" s="47"/>
      <c r="H36" s="46">
        <v>48286</v>
      </c>
      <c r="I36" s="46"/>
    </row>
    <row r="37" spans="2:9" ht="30.75" customHeight="1">
      <c r="B37" s="52" t="s">
        <v>379</v>
      </c>
      <c r="C37" s="50">
        <v>188</v>
      </c>
      <c r="D37" s="50"/>
      <c r="E37" s="51">
        <v>287913</v>
      </c>
      <c r="F37" s="51">
        <v>287581</v>
      </c>
      <c r="G37" s="50"/>
      <c r="H37" s="49">
        <v>71504</v>
      </c>
      <c r="I37" s="49"/>
    </row>
    <row r="38" spans="2:9" ht="30.75" customHeight="1">
      <c r="B38" s="23" t="s">
        <v>388</v>
      </c>
      <c r="C38" s="47">
        <v>135</v>
      </c>
      <c r="D38" s="47"/>
      <c r="E38" s="48">
        <v>80092</v>
      </c>
      <c r="F38" s="48">
        <v>78986.7304</v>
      </c>
      <c r="G38" s="47"/>
      <c r="H38" s="46">
        <v>26864</v>
      </c>
      <c r="I38" s="46"/>
    </row>
    <row r="39" spans="2:9" ht="30.75" customHeight="1">
      <c r="B39" s="52" t="s">
        <v>389</v>
      </c>
      <c r="C39" s="50">
        <v>1130</v>
      </c>
      <c r="D39" s="50"/>
      <c r="E39" s="51">
        <v>22515</v>
      </c>
      <c r="F39" s="51">
        <v>18874.324499999999</v>
      </c>
      <c r="G39" s="50"/>
      <c r="H39" s="49">
        <v>9180</v>
      </c>
      <c r="I39" s="49"/>
    </row>
    <row r="40" spans="2:9" ht="30.75" customHeight="1">
      <c r="B40" s="23" t="s">
        <v>390</v>
      </c>
      <c r="C40" s="47">
        <v>982</v>
      </c>
      <c r="D40" s="47"/>
      <c r="E40" s="48">
        <v>83698</v>
      </c>
      <c r="F40" s="48">
        <v>80199.423599999995</v>
      </c>
      <c r="G40" s="47"/>
      <c r="H40" s="46">
        <v>29923</v>
      </c>
      <c r="I40" s="46"/>
    </row>
    <row r="41" spans="2:9" ht="30.75" customHeight="1">
      <c r="B41" s="52" t="s">
        <v>391</v>
      </c>
      <c r="C41" s="50">
        <v>1203</v>
      </c>
      <c r="D41" s="50"/>
      <c r="E41" s="51">
        <v>42575</v>
      </c>
      <c r="F41" s="51">
        <v>36588.955000000002</v>
      </c>
      <c r="G41" s="50"/>
      <c r="H41" s="49">
        <v>12003</v>
      </c>
      <c r="I41" s="49"/>
    </row>
    <row r="42" spans="2:9" ht="30.75" customHeight="1">
      <c r="B42" s="23" t="s">
        <v>393</v>
      </c>
      <c r="C42" s="47">
        <v>101</v>
      </c>
      <c r="D42" s="47"/>
      <c r="E42" s="48">
        <v>51448</v>
      </c>
      <c r="F42" s="48">
        <v>51324.524800000007</v>
      </c>
      <c r="G42" s="47"/>
      <c r="H42" s="46"/>
      <c r="I42" s="46"/>
    </row>
    <row r="43" spans="2:9" ht="30.75" customHeight="1">
      <c r="B43" s="52" t="s">
        <v>392</v>
      </c>
      <c r="C43" s="50">
        <v>662</v>
      </c>
      <c r="D43" s="50"/>
      <c r="E43" s="51">
        <v>24167</v>
      </c>
      <c r="F43" s="51">
        <v>18147.0003</v>
      </c>
      <c r="G43" s="50"/>
      <c r="H43" s="49">
        <v>7435</v>
      </c>
      <c r="I43" s="49"/>
    </row>
    <row r="44" spans="2:9" ht="30.75" customHeight="1">
      <c r="B44" s="23" t="s">
        <v>394</v>
      </c>
      <c r="C44" s="47">
        <v>760</v>
      </c>
      <c r="D44" s="47"/>
      <c r="E44" s="48">
        <v>12799</v>
      </c>
      <c r="F44" s="48">
        <v>9734.9194000000007</v>
      </c>
      <c r="G44" s="47"/>
      <c r="H44" s="46"/>
      <c r="I44" s="46"/>
    </row>
    <row r="45" spans="2:9" ht="30.75" customHeight="1">
      <c r="B45" s="52" t="s">
        <v>395</v>
      </c>
      <c r="C45" s="50">
        <v>360</v>
      </c>
      <c r="D45" s="50"/>
      <c r="E45" s="51">
        <v>67931</v>
      </c>
      <c r="F45" s="51">
        <v>63318.485099999998</v>
      </c>
      <c r="G45" s="50"/>
      <c r="H45" s="49">
        <v>16918</v>
      </c>
      <c r="I45" s="49"/>
    </row>
    <row r="46" spans="2:9" ht="30.75" customHeight="1">
      <c r="B46" s="23" t="s">
        <v>396</v>
      </c>
      <c r="C46" s="47">
        <v>926</v>
      </c>
      <c r="D46" s="47"/>
      <c r="E46" s="48">
        <v>574369</v>
      </c>
      <c r="F46" s="48">
        <v>564891.91149999993</v>
      </c>
      <c r="G46" s="47"/>
      <c r="H46" s="46">
        <v>301061</v>
      </c>
      <c r="I46" s="46"/>
    </row>
    <row r="47" spans="2:9" ht="30.75" customHeight="1">
      <c r="B47" s="52" t="s">
        <v>397</v>
      </c>
      <c r="C47" s="50">
        <v>1740</v>
      </c>
      <c r="D47" s="50"/>
      <c r="E47" s="51">
        <v>33141</v>
      </c>
      <c r="F47" s="51">
        <v>26937.004799999999</v>
      </c>
      <c r="G47" s="50"/>
      <c r="H47" s="49">
        <v>19713</v>
      </c>
      <c r="I47" s="49"/>
    </row>
    <row r="48" spans="2:9" ht="30.75" customHeight="1">
      <c r="B48" s="23" t="s">
        <v>398</v>
      </c>
      <c r="C48" s="47">
        <v>800</v>
      </c>
      <c r="D48" s="47"/>
      <c r="E48" s="48">
        <v>93992</v>
      </c>
      <c r="F48" s="48">
        <v>80983.507199999993</v>
      </c>
      <c r="G48" s="47"/>
      <c r="H48" s="46">
        <v>31948</v>
      </c>
      <c r="I48" s="46"/>
    </row>
    <row r="49" spans="2:10" ht="30.75" customHeight="1">
      <c r="B49" s="52" t="s">
        <v>399</v>
      </c>
      <c r="C49" s="50">
        <v>470</v>
      </c>
      <c r="D49" s="50"/>
      <c r="E49" s="51">
        <v>43400</v>
      </c>
      <c r="F49" s="51">
        <v>39151.14</v>
      </c>
      <c r="G49" s="50"/>
      <c r="H49" s="49"/>
      <c r="I49" s="49"/>
    </row>
    <row r="50" spans="2:10" ht="30.75" customHeight="1">
      <c r="B50" s="23" t="s">
        <v>400</v>
      </c>
      <c r="C50" s="47">
        <v>1050</v>
      </c>
      <c r="D50" s="47"/>
      <c r="E50" s="48">
        <v>59870</v>
      </c>
      <c r="F50" s="48">
        <v>51967.16</v>
      </c>
      <c r="G50" s="47"/>
      <c r="H50" s="46">
        <v>26474</v>
      </c>
      <c r="I50" s="46"/>
    </row>
    <row r="51" spans="2:10" ht="30.75" customHeight="1">
      <c r="B51" s="52" t="s">
        <v>401</v>
      </c>
      <c r="C51" s="50">
        <v>666</v>
      </c>
      <c r="D51" s="50"/>
      <c r="E51" s="51">
        <v>44529</v>
      </c>
      <c r="F51" s="51">
        <v>40997.850299999998</v>
      </c>
      <c r="G51" s="50"/>
      <c r="H51" s="49">
        <v>14632</v>
      </c>
      <c r="I51" s="49"/>
    </row>
    <row r="52" spans="2:10" ht="30.75" customHeight="1">
      <c r="B52" s="23" t="s">
        <v>402</v>
      </c>
      <c r="C52" s="47">
        <v>1202</v>
      </c>
      <c r="D52" s="47"/>
      <c r="E52" s="48">
        <v>101271</v>
      </c>
      <c r="F52" s="48">
        <v>95063.087699999989</v>
      </c>
      <c r="G52" s="47"/>
      <c r="H52" s="46">
        <v>31804</v>
      </c>
      <c r="I52" s="46"/>
    </row>
    <row r="53" spans="2:10" ht="30.75" customHeight="1">
      <c r="B53" s="285" t="s">
        <v>31</v>
      </c>
      <c r="C53" s="286">
        <f>SUM(C10:C52)</f>
        <v>16770</v>
      </c>
      <c r="D53" s="286">
        <v>2440</v>
      </c>
      <c r="E53" s="286">
        <f>SUM(E10:E52)</f>
        <v>13267181</v>
      </c>
      <c r="F53" s="286">
        <f>SUM(F10:F52)</f>
        <v>13156403.861599999</v>
      </c>
      <c r="G53" s="251"/>
      <c r="H53" s="286">
        <f>SUM(H10:H52)</f>
        <v>5041543</v>
      </c>
      <c r="I53" s="286"/>
    </row>
    <row r="54" spans="2:10" ht="30.75" customHeight="1">
      <c r="B54" s="283"/>
      <c r="C54" s="284"/>
      <c r="D54" s="284"/>
      <c r="E54" s="284"/>
      <c r="F54" s="284"/>
      <c r="G54" s="118"/>
      <c r="H54" s="284"/>
      <c r="I54" s="284"/>
    </row>
    <row r="55" spans="2:10" ht="30.75" customHeight="1">
      <c r="B55" s="308" t="s">
        <v>469</v>
      </c>
      <c r="C55" s="308"/>
      <c r="D55" s="308"/>
      <c r="E55" s="308"/>
      <c r="F55" s="308"/>
      <c r="G55" s="308"/>
      <c r="H55" s="308"/>
      <c r="I55" s="308"/>
    </row>
    <row r="57" spans="2:10" ht="24.75" customHeight="1">
      <c r="B57" s="310" t="s">
        <v>468</v>
      </c>
      <c r="C57" s="310"/>
      <c r="D57" s="310"/>
      <c r="E57" s="310"/>
      <c r="F57" s="310"/>
      <c r="G57" s="310"/>
      <c r="H57" s="310"/>
      <c r="I57" s="310"/>
    </row>
    <row r="58" spans="2:10" ht="24.75" customHeight="1">
      <c r="B58" s="311" t="s">
        <v>467</v>
      </c>
      <c r="C58" s="311"/>
      <c r="D58" s="311"/>
      <c r="E58" s="311"/>
      <c r="F58" s="311"/>
      <c r="G58" s="311"/>
      <c r="H58" s="311"/>
      <c r="I58" s="311"/>
      <c r="J58" s="45"/>
    </row>
    <row r="59" spans="2:10" ht="24.75" customHeight="1">
      <c r="B59" s="310" t="s">
        <v>466</v>
      </c>
      <c r="C59" s="310"/>
      <c r="D59" s="310"/>
      <c r="E59" s="310"/>
      <c r="F59" s="310"/>
      <c r="G59" s="310"/>
      <c r="H59" s="310"/>
      <c r="I59" s="310"/>
    </row>
    <row r="60" spans="2:10" ht="30.75" customHeight="1">
      <c r="B60" s="43"/>
      <c r="C60" s="44"/>
      <c r="D60" s="43"/>
      <c r="E60" s="43"/>
      <c r="F60" s="8"/>
      <c r="G60" s="8"/>
    </row>
    <row r="61" spans="2:10" ht="30.75" customHeight="1">
      <c r="B61" s="42" t="s">
        <v>688</v>
      </c>
      <c r="C61" s="35"/>
      <c r="H61" s="35"/>
      <c r="I61" s="274" t="s">
        <v>689</v>
      </c>
      <c r="J61" s="274"/>
    </row>
    <row r="63" spans="2:10" ht="50" customHeight="1">
      <c r="B63" s="307" t="s">
        <v>464</v>
      </c>
      <c r="C63" s="307"/>
      <c r="D63" s="307"/>
      <c r="E63" s="307"/>
      <c r="F63" s="307"/>
      <c r="G63" s="307"/>
      <c r="H63" s="307"/>
      <c r="I63" s="307"/>
    </row>
  </sheetData>
  <mergeCells count="12">
    <mergeCell ref="H7:I7"/>
    <mergeCell ref="H2:I2"/>
    <mergeCell ref="B57:I57"/>
    <mergeCell ref="B59:I59"/>
    <mergeCell ref="B58:I58"/>
    <mergeCell ref="B5:I5"/>
    <mergeCell ref="B8:B9"/>
    <mergeCell ref="E8:F8"/>
    <mergeCell ref="C8:D8"/>
    <mergeCell ref="B63:I63"/>
    <mergeCell ref="H8:I8"/>
    <mergeCell ref="B55:I55"/>
  </mergeCells>
  <phoneticPr fontId="48" type="noConversion"/>
  <hyperlinks>
    <hyperlink ref="B63" location="'lista de datos'!A1" display="Volver al índice"/>
    <hyperlink ref="I61" location="'oferta tp publico'!A1" display="Siguiente   "/>
    <hyperlink ref="B61" location="movilidad!A1" display=" Atrás "/>
    <hyperlink ref="I61:J61" location="socioeconómicos!A1" display="Siguiente   "/>
  </hyperlinks>
  <pageMargins left="0.19" right="0.4" top="1.7599999999999998" bottom="0.98" header="0.49" footer="0.49"/>
  <pageSetup scale="46" fitToHeight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1" manualBreakCount="1">
    <brk id="30" max="9" man="1"/>
  </rowBreaks>
  <drawing r:id="rId1"/>
  <legacyDrawing r:id="rId2"/>
  <legacyDrawingHF r:id="rId3"/>
  <extLst>
    <ext xmlns:mx="http://schemas.microsoft.com/office/mac/excel/2008/main" uri="{64002731-A6B0-56B0-2670-7721B7C09600}">
      <mx:PLV Mode="0" OnePage="0" WScale="45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66"/>
  <sheetViews>
    <sheetView workbookViewId="0"/>
  </sheetViews>
  <sheetFormatPr baseColWidth="10" defaultColWidth="12.83203125" defaultRowHeight="30.75" customHeight="1" x14ac:dyDescent="0"/>
  <cols>
    <col min="1" max="2" width="12.83203125" style="88" customWidth="1"/>
    <col min="3" max="3" width="35.83203125" style="88" customWidth="1"/>
    <col min="4" max="4" width="20.83203125" style="88" customWidth="1"/>
    <col min="5" max="6" width="14.83203125" style="88" customWidth="1"/>
    <col min="7" max="7" width="12.83203125" style="88" customWidth="1"/>
    <col min="8" max="8" width="16.33203125" style="88" customWidth="1"/>
    <col min="9" max="10" width="12.83203125" style="88" customWidth="1"/>
    <col min="11" max="16384" width="12.83203125" style="88"/>
  </cols>
  <sheetData>
    <row r="1" spans="2:13" s="1" customFormat="1" ht="30.75" customHeight="1"/>
    <row r="2" spans="2:13" s="1" customFormat="1" ht="62" customHeight="1">
      <c r="B2" s="2"/>
      <c r="C2" s="2"/>
      <c r="D2" s="2"/>
      <c r="E2" s="2"/>
      <c r="F2" s="288" t="s">
        <v>711</v>
      </c>
      <c r="G2" s="288"/>
      <c r="H2" s="288"/>
    </row>
    <row r="3" spans="2:13" s="1" customFormat="1" ht="30.75" customHeight="1">
      <c r="B3" s="2"/>
      <c r="C3" s="2"/>
      <c r="D3" s="2"/>
      <c r="E3" s="2"/>
      <c r="J3" s="4"/>
      <c r="K3" s="4"/>
      <c r="L3" s="4"/>
      <c r="M3" s="4"/>
    </row>
    <row r="4" spans="2:13" ht="25.5" customHeight="1"/>
    <row r="5" spans="2:13" ht="30.75" customHeight="1">
      <c r="B5" s="89"/>
      <c r="C5" s="90"/>
      <c r="D5" s="91"/>
      <c r="E5" s="91"/>
      <c r="F5" s="92"/>
      <c r="G5" s="89"/>
      <c r="H5" s="89"/>
    </row>
    <row r="6" spans="2:13" s="94" customFormat="1" ht="30.75" customHeight="1">
      <c r="B6" s="315" t="s">
        <v>274</v>
      </c>
      <c r="C6" s="315"/>
      <c r="D6" s="315"/>
      <c r="E6" s="315"/>
      <c r="F6" s="315"/>
      <c r="G6" s="315"/>
      <c r="H6" s="315"/>
      <c r="I6" s="93"/>
      <c r="J6" s="93"/>
    </row>
    <row r="7" spans="2:13" ht="86" customHeight="1">
      <c r="B7" s="316" t="s">
        <v>473</v>
      </c>
      <c r="C7" s="316"/>
      <c r="D7" s="316"/>
      <c r="E7" s="316"/>
      <c r="F7" s="316"/>
      <c r="G7" s="316"/>
      <c r="H7" s="95"/>
    </row>
    <row r="8" spans="2:13" ht="99.75" customHeight="1">
      <c r="B8" s="317" t="s">
        <v>474</v>
      </c>
      <c r="C8" s="317"/>
      <c r="D8" s="317"/>
      <c r="E8" s="317"/>
      <c r="F8" s="317"/>
      <c r="G8" s="317"/>
      <c r="H8" s="96"/>
    </row>
    <row r="9" spans="2:13" ht="30.75" customHeight="1">
      <c r="B9" s="92"/>
      <c r="C9" s="92"/>
      <c r="D9" s="92"/>
      <c r="E9" s="92"/>
      <c r="F9" s="92"/>
      <c r="G9" s="97"/>
      <c r="H9" s="92"/>
    </row>
    <row r="10" spans="2:13" ht="30.75" customHeight="1">
      <c r="B10" s="98"/>
      <c r="C10" s="98"/>
      <c r="D10" s="98"/>
      <c r="E10" s="98"/>
      <c r="F10" s="98"/>
      <c r="G10" s="98"/>
      <c r="H10" s="99"/>
    </row>
    <row r="11" spans="2:13" ht="25" customHeight="1">
      <c r="B11" s="318" t="s">
        <v>265</v>
      </c>
      <c r="C11" s="318"/>
      <c r="D11" s="318"/>
      <c r="E11" s="318"/>
      <c r="F11" s="318"/>
      <c r="G11" s="318"/>
      <c r="H11" s="318"/>
    </row>
    <row r="12" spans="2:13" ht="30.75" customHeight="1">
      <c r="B12" s="100"/>
      <c r="C12" s="100"/>
      <c r="D12" s="100"/>
      <c r="E12" s="100"/>
      <c r="F12" s="100"/>
      <c r="G12" s="100"/>
      <c r="H12" s="100"/>
    </row>
    <row r="13" spans="2:13" ht="30.75" customHeight="1">
      <c r="C13" s="31" t="s">
        <v>264</v>
      </c>
      <c r="D13" s="11" t="s">
        <v>442</v>
      </c>
      <c r="E13" s="101"/>
      <c r="F13" s="101"/>
      <c r="G13" s="101"/>
      <c r="H13" s="99"/>
    </row>
    <row r="14" spans="2:13" ht="30.75" customHeight="1">
      <c r="C14" s="31" t="s">
        <v>256</v>
      </c>
      <c r="D14" s="102"/>
      <c r="E14" s="101"/>
      <c r="F14" s="101"/>
      <c r="G14" s="101"/>
      <c r="H14" s="99"/>
    </row>
    <row r="15" spans="2:13" ht="30.75" customHeight="1">
      <c r="D15" s="99"/>
      <c r="E15" s="103"/>
      <c r="F15" s="99"/>
      <c r="G15" s="99"/>
      <c r="H15" s="99"/>
    </row>
    <row r="16" spans="2:13" ht="51" customHeight="1">
      <c r="B16" s="319" t="s">
        <v>475</v>
      </c>
      <c r="C16" s="319"/>
      <c r="D16" s="319"/>
      <c r="E16" s="319"/>
      <c r="F16" s="319"/>
      <c r="G16" s="319"/>
      <c r="H16" s="319"/>
    </row>
    <row r="17" spans="2:8" ht="30.75" customHeight="1">
      <c r="C17" s="104"/>
      <c r="E17" s="99"/>
      <c r="F17" s="99"/>
    </row>
    <row r="18" spans="2:8" ht="30.75" customHeight="1">
      <c r="C18" s="104"/>
      <c r="D18" s="10" t="s">
        <v>301</v>
      </c>
      <c r="E18" s="99"/>
      <c r="F18" s="99"/>
    </row>
    <row r="19" spans="2:8" ht="39.75" customHeight="1">
      <c r="C19" s="57" t="s">
        <v>307</v>
      </c>
      <c r="D19" s="105" t="s">
        <v>7</v>
      </c>
      <c r="E19" s="99"/>
      <c r="F19" s="99"/>
    </row>
    <row r="20" spans="2:8" ht="30.75" customHeight="1">
      <c r="C20" s="106" t="s">
        <v>31</v>
      </c>
      <c r="D20" s="107">
        <f>+'datos generales'!C53</f>
        <v>16770</v>
      </c>
      <c r="E20" s="99"/>
      <c r="F20" s="99"/>
    </row>
    <row r="21" spans="2:8" ht="30.75" customHeight="1">
      <c r="C21" s="12" t="s">
        <v>313</v>
      </c>
      <c r="D21" s="108">
        <v>3883</v>
      </c>
      <c r="E21" s="99"/>
      <c r="F21" s="99"/>
    </row>
    <row r="22" spans="2:8" ht="30.75" customHeight="1">
      <c r="C22" s="31" t="s">
        <v>314</v>
      </c>
      <c r="D22" s="108">
        <f>+D20-D21</f>
        <v>12887</v>
      </c>
      <c r="E22" s="99"/>
      <c r="F22" s="99"/>
    </row>
    <row r="23" spans="2:8" ht="30.75" customHeight="1">
      <c r="D23" s="109"/>
      <c r="E23" s="99"/>
      <c r="F23" s="99"/>
      <c r="G23" s="99"/>
      <c r="H23" s="99"/>
    </row>
    <row r="24" spans="2:8" ht="51" customHeight="1">
      <c r="B24" s="319" t="s">
        <v>476</v>
      </c>
      <c r="C24" s="319"/>
      <c r="D24" s="319"/>
      <c r="E24" s="319"/>
      <c r="F24" s="319"/>
      <c r="G24" s="319"/>
      <c r="H24" s="319"/>
    </row>
    <row r="25" spans="2:8" ht="30.75" customHeight="1">
      <c r="C25" s="110"/>
    </row>
    <row r="26" spans="2:8" ht="30.75" customHeight="1">
      <c r="C26" s="110"/>
      <c r="D26" s="10" t="s">
        <v>301</v>
      </c>
    </row>
    <row r="27" spans="2:8" ht="39.75" customHeight="1">
      <c r="C27" s="57" t="s">
        <v>14</v>
      </c>
      <c r="D27" s="57" t="s">
        <v>15</v>
      </c>
      <c r="E27" s="99"/>
      <c r="F27" s="99"/>
      <c r="G27" s="99"/>
      <c r="H27" s="99"/>
    </row>
    <row r="28" spans="2:8" ht="30.75" customHeight="1">
      <c r="C28" s="106" t="s">
        <v>31</v>
      </c>
      <c r="D28" s="111">
        <f>+'datos generales'!E53</f>
        <v>13267181</v>
      </c>
      <c r="E28" s="99"/>
      <c r="F28" s="99"/>
      <c r="G28" s="99"/>
      <c r="H28" s="99"/>
    </row>
    <row r="29" spans="2:8" ht="30.75" customHeight="1">
      <c r="C29" s="12" t="s">
        <v>16</v>
      </c>
      <c r="D29" s="112">
        <f>+'datos generales'!F53</f>
        <v>13156403.861599999</v>
      </c>
      <c r="E29" s="99"/>
      <c r="F29" s="99"/>
      <c r="G29" s="99"/>
      <c r="H29" s="99"/>
    </row>
    <row r="30" spans="2:8" ht="30.75" customHeight="1">
      <c r="C30" s="12" t="s">
        <v>17</v>
      </c>
      <c r="D30" s="112">
        <f>+D28-D29</f>
        <v>110777.13840000145</v>
      </c>
      <c r="E30" s="99"/>
      <c r="F30" s="99"/>
      <c r="G30" s="99"/>
      <c r="H30" s="99"/>
    </row>
    <row r="31" spans="2:8" ht="30.75" customHeight="1">
      <c r="E31" s="99"/>
      <c r="F31" s="99"/>
      <c r="G31" s="99"/>
      <c r="H31" s="99"/>
    </row>
    <row r="32" spans="2:8" ht="51" customHeight="1">
      <c r="B32" s="319" t="s">
        <v>477</v>
      </c>
      <c r="C32" s="319"/>
      <c r="D32" s="319"/>
      <c r="E32" s="319"/>
      <c r="F32" s="319"/>
      <c r="G32" s="319"/>
      <c r="H32" s="319"/>
    </row>
    <row r="33" spans="2:8" ht="30.75" customHeight="1">
      <c r="C33" s="99"/>
    </row>
    <row r="34" spans="2:8" ht="30.75" customHeight="1">
      <c r="C34" s="99"/>
      <c r="D34" s="10" t="s">
        <v>301</v>
      </c>
    </row>
    <row r="35" spans="2:8" ht="39.75" customHeight="1">
      <c r="C35" s="57" t="s">
        <v>18</v>
      </c>
      <c r="D35" s="57" t="s">
        <v>19</v>
      </c>
      <c r="E35" s="99"/>
      <c r="F35" s="99"/>
      <c r="G35" s="99"/>
      <c r="H35" s="99"/>
    </row>
    <row r="36" spans="2:8" ht="30.75" customHeight="1">
      <c r="C36" s="12" t="s">
        <v>20</v>
      </c>
      <c r="D36" s="56"/>
      <c r="E36" s="99"/>
      <c r="F36" s="99"/>
      <c r="G36" s="99"/>
      <c r="H36" s="99"/>
    </row>
    <row r="37" spans="2:8" ht="30.75" customHeight="1">
      <c r="C37" s="12" t="s">
        <v>67</v>
      </c>
      <c r="D37" s="113">
        <v>47100</v>
      </c>
      <c r="E37" s="99"/>
      <c r="F37" s="99"/>
      <c r="G37" s="99"/>
      <c r="H37" s="99"/>
    </row>
    <row r="38" spans="2:8" ht="30.75" customHeight="1">
      <c r="C38" s="12" t="s">
        <v>288</v>
      </c>
      <c r="D38" s="113">
        <v>1825600</v>
      </c>
      <c r="E38" s="99"/>
      <c r="F38" s="99"/>
      <c r="G38" s="99"/>
      <c r="H38" s="99"/>
    </row>
    <row r="39" spans="2:8" ht="30.75" customHeight="1">
      <c r="C39" s="12" t="s">
        <v>68</v>
      </c>
      <c r="D39" s="113">
        <v>3659714</v>
      </c>
      <c r="E39" s="99"/>
      <c r="F39" s="99"/>
      <c r="G39" s="99"/>
      <c r="H39" s="99"/>
    </row>
    <row r="40" spans="2:8" ht="30.75" customHeight="1">
      <c r="C40" s="12" t="s">
        <v>64</v>
      </c>
      <c r="D40" s="113">
        <v>0</v>
      </c>
      <c r="E40" s="99"/>
      <c r="F40" s="99"/>
      <c r="G40" s="99"/>
      <c r="H40" s="99"/>
    </row>
    <row r="41" spans="2:8" ht="30.75" customHeight="1">
      <c r="C41" s="106" t="s">
        <v>240</v>
      </c>
      <c r="D41" s="114">
        <f>SUM(D37:D40)</f>
        <v>5532414</v>
      </c>
      <c r="E41" s="99"/>
      <c r="F41" s="99"/>
      <c r="G41" s="99"/>
      <c r="H41" s="99"/>
    </row>
    <row r="42" spans="2:8" ht="30.75" customHeight="1">
      <c r="C42" s="12" t="s">
        <v>21</v>
      </c>
      <c r="D42" s="113">
        <v>514513</v>
      </c>
      <c r="E42" s="99"/>
      <c r="F42" s="99"/>
      <c r="G42" s="99"/>
      <c r="H42" s="99"/>
    </row>
    <row r="43" spans="2:8" ht="30.75" customHeight="1">
      <c r="C43" s="115" t="s">
        <v>145</v>
      </c>
      <c r="D43" s="114">
        <f>SUM(D41:D42)</f>
        <v>6046927</v>
      </c>
      <c r="E43" s="99"/>
      <c r="F43" s="99"/>
      <c r="G43" s="99"/>
      <c r="H43" s="99"/>
    </row>
    <row r="44" spans="2:8" ht="30.75" customHeight="1">
      <c r="C44" s="32"/>
      <c r="D44" s="116"/>
      <c r="E44" s="99"/>
      <c r="F44" s="99"/>
      <c r="G44" s="99"/>
      <c r="H44" s="99"/>
    </row>
    <row r="45" spans="2:8" ht="25" customHeight="1">
      <c r="B45" s="324" t="s">
        <v>478</v>
      </c>
      <c r="C45" s="324"/>
      <c r="D45" s="324"/>
      <c r="E45" s="324"/>
      <c r="F45" s="324"/>
      <c r="G45" s="324"/>
      <c r="H45" s="324"/>
    </row>
    <row r="46" spans="2:8" ht="30.75" customHeight="1">
      <c r="C46" s="116"/>
      <c r="D46" s="109"/>
      <c r="E46" s="99"/>
      <c r="F46" s="99"/>
      <c r="G46" s="99"/>
      <c r="H46" s="99"/>
    </row>
    <row r="47" spans="2:8" ht="51" customHeight="1">
      <c r="B47" s="319" t="s">
        <v>479</v>
      </c>
      <c r="C47" s="319"/>
      <c r="D47" s="319"/>
      <c r="E47" s="319"/>
      <c r="F47" s="319"/>
      <c r="G47" s="319"/>
      <c r="H47" s="319"/>
    </row>
    <row r="48" spans="2:8" ht="30.75" customHeight="1">
      <c r="B48" s="117"/>
      <c r="C48" s="99"/>
      <c r="E48" s="118"/>
      <c r="F48" s="99"/>
      <c r="G48" s="99"/>
      <c r="H48" s="99"/>
    </row>
    <row r="49" spans="2:10" ht="30.75" customHeight="1">
      <c r="B49" s="117"/>
      <c r="C49" s="99"/>
      <c r="D49" s="10" t="s">
        <v>301</v>
      </c>
      <c r="E49" s="118"/>
      <c r="F49" s="99"/>
      <c r="G49" s="99"/>
      <c r="H49" s="99"/>
    </row>
    <row r="50" spans="2:10" ht="30.75" customHeight="1">
      <c r="C50" s="31" t="s">
        <v>137</v>
      </c>
      <c r="D50" s="119">
        <v>980</v>
      </c>
      <c r="E50" s="99"/>
      <c r="F50" s="99"/>
      <c r="G50" s="99"/>
      <c r="H50" s="99"/>
    </row>
    <row r="51" spans="2:10" ht="30.75" customHeight="1">
      <c r="D51" s="109"/>
      <c r="E51" s="99"/>
      <c r="F51" s="99"/>
      <c r="G51" s="99"/>
      <c r="H51" s="99"/>
    </row>
    <row r="52" spans="2:10" ht="39.75" customHeight="1">
      <c r="C52" s="120" t="s">
        <v>121</v>
      </c>
      <c r="D52" s="120" t="s">
        <v>263</v>
      </c>
      <c r="E52" s="120" t="s">
        <v>63</v>
      </c>
      <c r="F52" s="120" t="s">
        <v>480</v>
      </c>
      <c r="G52" s="120" t="s">
        <v>255</v>
      </c>
      <c r="H52" s="99"/>
    </row>
    <row r="53" spans="2:10" ht="30.75" customHeight="1">
      <c r="B53" s="99"/>
      <c r="C53" s="31" t="s">
        <v>103</v>
      </c>
      <c r="D53" s="121">
        <f>+E53/D50</f>
        <v>2.1428571428571428</v>
      </c>
      <c r="E53" s="122">
        <v>2100</v>
      </c>
      <c r="F53" s="11"/>
      <c r="G53" s="11"/>
      <c r="H53" s="99"/>
    </row>
    <row r="54" spans="2:10" ht="30.75" customHeight="1">
      <c r="C54" s="31" t="s">
        <v>110</v>
      </c>
      <c r="D54" s="47"/>
      <c r="E54" s="11"/>
      <c r="F54" s="11"/>
      <c r="G54" s="11"/>
      <c r="H54" s="99"/>
    </row>
    <row r="55" spans="2:10" ht="30.75" customHeight="1">
      <c r="C55" s="31" t="s">
        <v>481</v>
      </c>
      <c r="D55" s="47"/>
      <c r="E55" s="11"/>
      <c r="F55" s="122">
        <f>D57*0.46</f>
        <v>165218.20000000001</v>
      </c>
      <c r="G55" s="11"/>
      <c r="H55" s="99"/>
    </row>
    <row r="56" spans="2:10" ht="30.75" customHeight="1">
      <c r="C56" s="31" t="s">
        <v>136</v>
      </c>
      <c r="D56" s="11"/>
      <c r="E56" s="11"/>
      <c r="F56" s="11"/>
      <c r="G56" s="11">
        <v>3.1509999999999998</v>
      </c>
      <c r="H56" s="99"/>
    </row>
    <row r="57" spans="2:10" ht="30.75" customHeight="1">
      <c r="D57" s="123">
        <v>359170</v>
      </c>
      <c r="E57" s="88" t="s">
        <v>404</v>
      </c>
    </row>
    <row r="58" spans="2:10" ht="25" customHeight="1">
      <c r="C58" s="325" t="s">
        <v>482</v>
      </c>
      <c r="D58" s="325"/>
      <c r="E58" s="325"/>
      <c r="F58" s="325"/>
      <c r="G58" s="325"/>
      <c r="H58" s="99"/>
    </row>
    <row r="59" spans="2:10" ht="30.75" customHeight="1">
      <c r="C59" s="124"/>
      <c r="D59" s="124"/>
      <c r="E59" s="124"/>
      <c r="F59" s="124"/>
      <c r="H59" s="99"/>
    </row>
    <row r="60" spans="2:10" ht="69.75" customHeight="1">
      <c r="B60" s="326" t="s">
        <v>405</v>
      </c>
      <c r="C60" s="326"/>
      <c r="D60" s="326"/>
      <c r="E60" s="326"/>
      <c r="F60" s="326"/>
      <c r="G60" s="326"/>
      <c r="H60" s="326"/>
    </row>
    <row r="61" spans="2:10" ht="30.75" customHeight="1">
      <c r="B61" s="117"/>
      <c r="C61" s="117"/>
      <c r="D61" s="117"/>
      <c r="E61" s="117"/>
      <c r="F61" s="117"/>
      <c r="G61" s="117"/>
      <c r="H61" s="117"/>
      <c r="I61" s="117"/>
      <c r="J61" s="117"/>
    </row>
    <row r="62" spans="2:10" ht="25" customHeight="1">
      <c r="B62" s="320" t="s">
        <v>483</v>
      </c>
      <c r="C62" s="320"/>
      <c r="D62" s="320"/>
      <c r="E62" s="320"/>
      <c r="F62" s="320"/>
      <c r="G62" s="320"/>
      <c r="H62" s="320"/>
      <c r="I62" s="117"/>
      <c r="J62" s="117"/>
    </row>
    <row r="64" spans="2:10" ht="30.75" customHeight="1">
      <c r="B64" s="321" t="s">
        <v>690</v>
      </c>
      <c r="C64" s="322"/>
      <c r="D64" s="6"/>
      <c r="E64" s="6"/>
      <c r="F64" s="6"/>
      <c r="G64" s="323" t="s">
        <v>691</v>
      </c>
      <c r="H64" s="323"/>
    </row>
    <row r="65" spans="2:9" ht="30.75" customHeight="1">
      <c r="B65" s="6"/>
      <c r="C65" s="6"/>
      <c r="D65" s="6"/>
      <c r="E65" s="6"/>
      <c r="F65" s="6"/>
      <c r="G65" s="6"/>
      <c r="H65" s="6"/>
      <c r="I65" s="6"/>
    </row>
    <row r="66" spans="2:9" ht="50" customHeight="1">
      <c r="B66" s="307" t="s">
        <v>464</v>
      </c>
      <c r="C66" s="307"/>
      <c r="D66" s="307"/>
      <c r="E66" s="307"/>
      <c r="F66" s="307"/>
      <c r="G66" s="307"/>
      <c r="H66" s="307"/>
      <c r="I66" s="37"/>
    </row>
  </sheetData>
  <mergeCells count="16">
    <mergeCell ref="B16:H16"/>
    <mergeCell ref="B62:H62"/>
    <mergeCell ref="B64:C64"/>
    <mergeCell ref="G64:H64"/>
    <mergeCell ref="B66:H66"/>
    <mergeCell ref="B24:H24"/>
    <mergeCell ref="B32:H32"/>
    <mergeCell ref="B45:H45"/>
    <mergeCell ref="B47:H47"/>
    <mergeCell ref="C58:G58"/>
    <mergeCell ref="B60:H60"/>
    <mergeCell ref="F2:H2"/>
    <mergeCell ref="B6:H6"/>
    <mergeCell ref="B7:G7"/>
    <mergeCell ref="B8:G8"/>
    <mergeCell ref="B11:H11"/>
  </mergeCells>
  <phoneticPr fontId="48" type="noConversion"/>
  <hyperlinks>
    <hyperlink ref="B66" location="'lista de datos'!A1" display="Volver al índice"/>
    <hyperlink ref="I66" location="'lista de datos'!A1" display="'lista de datos'!A1"/>
    <hyperlink ref="G64" location="infraestructura!A1" display="Siguiente   "/>
    <hyperlink ref="H64" location="infraestructura!A1" display="infraestructura!A1"/>
    <hyperlink ref="B64" location="'datos generales'!A1" display=" Atrás "/>
    <hyperlink ref="C64" location="'datos generales'!A1" display="'datos generales'!A1"/>
    <hyperlink ref="G64:H64" location="'infraestructura '!A1" display="Siguiente   "/>
  </hyperlinks>
  <pageMargins left="0.19" right="0.4" top="2.15" bottom="0.98" header="0.49" footer="0.49"/>
  <pageSetup scale="68" fitToHeight="4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3" manualBreakCount="3">
    <brk id="15" max="8" man="1"/>
    <brk id="31" max="8" man="1"/>
    <brk id="45" max="8" man="1"/>
  </rowBreaks>
  <drawing r:id="rId1"/>
  <legacyDrawingHF r:id="rId2"/>
  <extLst>
    <ext xmlns:mx="http://schemas.microsoft.com/office/mac/excel/2008/main" uri="{64002731-A6B0-56B0-2670-7721B7C09600}">
      <mx:PLV Mode="0" OnePage="0" WScale="78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67"/>
  <sheetViews>
    <sheetView zoomScaleSheetLayoutView="50" workbookViewId="0"/>
  </sheetViews>
  <sheetFormatPr baseColWidth="10" defaultColWidth="12.83203125" defaultRowHeight="30.75" customHeight="1" x14ac:dyDescent="0"/>
  <cols>
    <col min="1" max="1" width="12.83203125" style="6" customWidth="1"/>
    <col min="2" max="2" width="11.6640625" style="6" customWidth="1"/>
    <col min="3" max="3" width="50.83203125" style="6" customWidth="1"/>
    <col min="4" max="4" width="15.83203125" style="6" customWidth="1"/>
    <col min="5" max="5" width="20.83203125" style="6" customWidth="1"/>
    <col min="6" max="7" width="13.83203125" style="6" customWidth="1"/>
    <col min="8" max="8" width="12.83203125" style="6" customWidth="1"/>
    <col min="9" max="9" width="6.83203125" style="6" customWidth="1"/>
    <col min="10" max="10" width="17.83203125" style="6" customWidth="1"/>
    <col min="11" max="11" width="61.1640625" style="6" customWidth="1"/>
    <col min="12" max="12" width="6.83203125" style="6" customWidth="1"/>
    <col min="13" max="16384" width="12.83203125" style="6"/>
  </cols>
  <sheetData>
    <row r="1" spans="2:13" s="1" customFormat="1" ht="30.75" customHeight="1"/>
    <row r="2" spans="2:13" s="1" customFormat="1" ht="62" customHeight="1">
      <c r="B2" s="2"/>
      <c r="C2" s="2"/>
      <c r="D2" s="2"/>
      <c r="E2" s="2"/>
      <c r="F2" s="288" t="s">
        <v>711</v>
      </c>
      <c r="G2" s="288"/>
      <c r="H2" s="288"/>
    </row>
    <row r="3" spans="2:13" s="1" customFormat="1" ht="30.75" customHeight="1">
      <c r="B3" s="2"/>
      <c r="C3" s="2"/>
      <c r="D3" s="2"/>
      <c r="E3" s="2"/>
      <c r="J3" s="4"/>
      <c r="K3" s="4"/>
      <c r="L3" s="4"/>
      <c r="M3" s="4"/>
    </row>
    <row r="5" spans="2:13" ht="50" customHeight="1">
      <c r="B5" s="319" t="s">
        <v>484</v>
      </c>
      <c r="C5" s="319"/>
      <c r="D5" s="319"/>
      <c r="E5" s="319"/>
      <c r="F5" s="319"/>
      <c r="G5" s="319"/>
      <c r="H5" s="319"/>
      <c r="I5" s="8"/>
    </row>
    <row r="6" spans="2:13" ht="30.75" customHeight="1">
      <c r="C6" s="8"/>
      <c r="D6" s="8"/>
      <c r="E6" s="8"/>
      <c r="F6" s="8"/>
      <c r="H6" s="8"/>
      <c r="I6" s="8"/>
    </row>
    <row r="7" spans="2:13" ht="30.75" customHeight="1">
      <c r="C7" s="8"/>
      <c r="D7" s="8"/>
      <c r="E7" s="8"/>
      <c r="F7" s="8"/>
      <c r="G7" s="10" t="s">
        <v>301</v>
      </c>
      <c r="H7" s="8"/>
      <c r="I7" s="8"/>
    </row>
    <row r="8" spans="2:13" ht="50" customHeight="1">
      <c r="C8" s="57" t="s">
        <v>485</v>
      </c>
      <c r="D8" s="327" t="s">
        <v>40</v>
      </c>
      <c r="E8" s="328"/>
      <c r="F8" s="120"/>
      <c r="G8" s="120" t="s">
        <v>486</v>
      </c>
      <c r="I8" s="125"/>
      <c r="J8" s="125"/>
      <c r="K8" s="125"/>
      <c r="L8" s="125"/>
    </row>
    <row r="9" spans="2:13" ht="30.75" customHeight="1">
      <c r="C9" s="56"/>
      <c r="D9" s="11" t="s">
        <v>13</v>
      </c>
      <c r="E9" s="56" t="s">
        <v>128</v>
      </c>
      <c r="F9" s="11" t="s">
        <v>12</v>
      </c>
      <c r="G9" s="126"/>
      <c r="I9" s="125"/>
      <c r="J9" s="329" t="s">
        <v>138</v>
      </c>
      <c r="K9" s="329"/>
      <c r="L9" s="125"/>
    </row>
    <row r="10" spans="2:13" ht="30.75" customHeight="1">
      <c r="C10" s="12" t="s">
        <v>8</v>
      </c>
      <c r="D10" s="112">
        <v>1080</v>
      </c>
      <c r="E10" s="112">
        <v>0</v>
      </c>
      <c r="F10" s="112">
        <v>1080</v>
      </c>
      <c r="G10" s="11"/>
      <c r="I10" s="125"/>
      <c r="J10" s="120" t="s">
        <v>60</v>
      </c>
      <c r="K10" s="120" t="s">
        <v>139</v>
      </c>
      <c r="L10" s="125"/>
    </row>
    <row r="11" spans="2:13" ht="30.75" customHeight="1">
      <c r="C11" s="12" t="s">
        <v>9</v>
      </c>
      <c r="D11" s="112">
        <v>1229</v>
      </c>
      <c r="E11" s="112">
        <v>0</v>
      </c>
      <c r="F11" s="112">
        <v>1229</v>
      </c>
      <c r="G11" s="11"/>
      <c r="I11" s="125"/>
      <c r="J11" s="12" t="s">
        <v>8</v>
      </c>
      <c r="K11" s="127" t="s">
        <v>195</v>
      </c>
      <c r="L11" s="125"/>
    </row>
    <row r="12" spans="2:13" ht="30.75" customHeight="1">
      <c r="C12" s="12" t="s">
        <v>10</v>
      </c>
      <c r="D12" s="112">
        <v>2053</v>
      </c>
      <c r="E12" s="112">
        <v>0</v>
      </c>
      <c r="F12" s="112">
        <v>2053</v>
      </c>
      <c r="G12" s="11"/>
      <c r="I12" s="125"/>
      <c r="J12" s="12" t="s">
        <v>9</v>
      </c>
      <c r="K12" s="128" t="s">
        <v>196</v>
      </c>
      <c r="L12" s="125"/>
    </row>
    <row r="13" spans="2:13" ht="30.75" customHeight="1">
      <c r="C13" s="12" t="s">
        <v>11</v>
      </c>
      <c r="D13" s="112">
        <v>40631.677000000003</v>
      </c>
      <c r="E13" s="112">
        <v>0</v>
      </c>
      <c r="F13" s="112">
        <v>40631.677000000003</v>
      </c>
      <c r="G13" s="11"/>
      <c r="I13" s="125"/>
      <c r="J13" s="12" t="s">
        <v>10</v>
      </c>
      <c r="K13" s="128" t="s">
        <v>197</v>
      </c>
      <c r="L13" s="125"/>
    </row>
    <row r="14" spans="2:13" ht="30.75" customHeight="1">
      <c r="C14" s="106" t="s">
        <v>12</v>
      </c>
      <c r="D14" s="111">
        <v>44993.677000000003</v>
      </c>
      <c r="E14" s="111"/>
      <c r="F14" s="111">
        <v>44993.677000000003</v>
      </c>
      <c r="G14" s="129"/>
      <c r="H14" s="43"/>
      <c r="I14" s="130"/>
      <c r="J14" s="12" t="s">
        <v>11</v>
      </c>
      <c r="K14" s="128" t="s">
        <v>140</v>
      </c>
      <c r="L14" s="125"/>
    </row>
    <row r="15" spans="2:13" ht="42.75" customHeight="1">
      <c r="C15" s="12" t="s">
        <v>487</v>
      </c>
      <c r="D15" s="56"/>
      <c r="E15" s="56"/>
      <c r="F15" s="56"/>
      <c r="G15" s="11"/>
      <c r="H15" s="43"/>
      <c r="I15" s="130"/>
      <c r="J15" s="125"/>
      <c r="K15" s="125"/>
      <c r="L15" s="125"/>
    </row>
    <row r="17" spans="2:8" ht="25" customHeight="1">
      <c r="B17" s="320" t="s">
        <v>488</v>
      </c>
      <c r="C17" s="320"/>
      <c r="D17" s="320"/>
      <c r="E17" s="320"/>
      <c r="F17" s="320"/>
      <c r="G17" s="320"/>
      <c r="H17" s="320"/>
    </row>
    <row r="18" spans="2:8" ht="25" customHeight="1">
      <c r="B18" s="330" t="s">
        <v>489</v>
      </c>
      <c r="C18" s="330"/>
      <c r="D18" s="330"/>
      <c r="E18" s="330"/>
      <c r="F18" s="330"/>
      <c r="G18" s="330"/>
      <c r="H18" s="330"/>
    </row>
    <row r="19" spans="2:8" ht="25" customHeight="1">
      <c r="B19" s="325" t="s">
        <v>490</v>
      </c>
      <c r="C19" s="325"/>
      <c r="D19" s="325"/>
      <c r="E19" s="325"/>
      <c r="F19" s="325"/>
      <c r="G19" s="325"/>
      <c r="H19" s="325"/>
    </row>
    <row r="20" spans="2:8" ht="30.75" customHeight="1">
      <c r="B20" s="131"/>
      <c r="C20" s="131"/>
      <c r="D20" s="131"/>
      <c r="E20" s="131"/>
      <c r="F20" s="131"/>
      <c r="G20" s="131"/>
      <c r="H20" s="131"/>
    </row>
    <row r="21" spans="2:8" ht="25" customHeight="1">
      <c r="B21" s="311" t="s">
        <v>491</v>
      </c>
      <c r="C21" s="311"/>
      <c r="D21" s="311"/>
      <c r="E21" s="311"/>
      <c r="F21" s="311"/>
      <c r="G21" s="311"/>
      <c r="H21" s="311"/>
    </row>
    <row r="22" spans="2:8" ht="30.75" customHeight="1">
      <c r="B22" s="15"/>
      <c r="C22" s="44"/>
      <c r="D22" s="44"/>
      <c r="E22" s="44"/>
      <c r="F22" s="43"/>
    </row>
    <row r="23" spans="2:8" ht="50" customHeight="1">
      <c r="B23" s="319" t="s">
        <v>492</v>
      </c>
      <c r="C23" s="319"/>
      <c r="D23" s="319"/>
      <c r="E23" s="319"/>
      <c r="F23" s="319"/>
      <c r="G23" s="319"/>
      <c r="H23" s="319"/>
    </row>
    <row r="24" spans="2:8" ht="30.75" customHeight="1">
      <c r="B24" s="8"/>
      <c r="E24" s="8"/>
      <c r="F24" s="8"/>
    </row>
    <row r="25" spans="2:8" ht="30.75" customHeight="1">
      <c r="B25" s="8"/>
      <c r="D25" s="10" t="s">
        <v>301</v>
      </c>
      <c r="E25" s="8"/>
      <c r="F25" s="8"/>
    </row>
    <row r="26" spans="2:8" ht="50" customHeight="1">
      <c r="C26" s="57" t="s">
        <v>84</v>
      </c>
      <c r="D26" s="57" t="s">
        <v>51</v>
      </c>
      <c r="E26" s="25"/>
      <c r="F26" s="8"/>
    </row>
    <row r="27" spans="2:8" ht="30.75" customHeight="1">
      <c r="C27" s="31" t="s">
        <v>83</v>
      </c>
      <c r="D27" s="14">
        <v>500</v>
      </c>
      <c r="E27" s="8"/>
      <c r="F27" s="331" t="s">
        <v>443</v>
      </c>
      <c r="G27" s="331"/>
      <c r="H27" s="331"/>
    </row>
    <row r="28" spans="2:8" ht="30.75" customHeight="1">
      <c r="C28" s="31" t="s">
        <v>141</v>
      </c>
      <c r="D28" s="14">
        <v>2700</v>
      </c>
      <c r="F28" s="331"/>
      <c r="G28" s="331"/>
      <c r="H28" s="331"/>
    </row>
    <row r="29" spans="2:8" ht="30.75" customHeight="1">
      <c r="C29" s="31" t="s">
        <v>85</v>
      </c>
      <c r="D29" s="14">
        <v>420</v>
      </c>
      <c r="E29" s="8"/>
      <c r="F29" s="8"/>
    </row>
    <row r="30" spans="2:8" ht="30.75" customHeight="1">
      <c r="C30" s="115" t="s">
        <v>31</v>
      </c>
      <c r="D30" s="111">
        <v>3620</v>
      </c>
      <c r="E30" s="8"/>
      <c r="F30" s="8"/>
    </row>
    <row r="31" spans="2:8" ht="30.75" customHeight="1">
      <c r="C31" s="32"/>
      <c r="D31" s="132"/>
      <c r="E31" s="8"/>
      <c r="F31" s="8"/>
    </row>
    <row r="32" spans="2:8" s="88" customFormat="1" ht="25" customHeight="1">
      <c r="B32" s="332" t="s">
        <v>493</v>
      </c>
      <c r="C32" s="332"/>
      <c r="D32" s="332"/>
      <c r="E32" s="332"/>
      <c r="F32" s="332"/>
      <c r="G32" s="332"/>
      <c r="H32" s="332"/>
    </row>
    <row r="33" spans="2:9" ht="30.75" customHeight="1">
      <c r="C33" s="133"/>
      <c r="D33" s="8"/>
      <c r="E33" s="8"/>
      <c r="F33" s="8"/>
    </row>
    <row r="34" spans="2:9" ht="50" customHeight="1">
      <c r="B34" s="319" t="s">
        <v>494</v>
      </c>
      <c r="C34" s="319"/>
      <c r="D34" s="319"/>
      <c r="E34" s="319"/>
      <c r="F34" s="319"/>
      <c r="G34" s="319"/>
      <c r="H34" s="319"/>
    </row>
    <row r="35" spans="2:9" ht="30.75" customHeight="1">
      <c r="C35" s="8"/>
      <c r="E35" s="8"/>
      <c r="F35" s="8"/>
    </row>
    <row r="36" spans="2:9" ht="30.75" customHeight="1">
      <c r="C36" s="8"/>
      <c r="D36" s="10" t="s">
        <v>301</v>
      </c>
      <c r="E36" s="8"/>
      <c r="F36" s="8"/>
    </row>
    <row r="37" spans="2:9" ht="39.75" customHeight="1">
      <c r="C37" s="120" t="s">
        <v>115</v>
      </c>
      <c r="D37" s="120" t="s">
        <v>80</v>
      </c>
      <c r="E37" s="25"/>
      <c r="F37" s="8"/>
    </row>
    <row r="38" spans="2:9" ht="50" customHeight="1">
      <c r="C38" s="12" t="s">
        <v>142</v>
      </c>
      <c r="D38" s="11">
        <v>8</v>
      </c>
      <c r="E38" s="8"/>
      <c r="F38" s="134"/>
      <c r="G38" s="134"/>
      <c r="H38" s="134"/>
      <c r="I38" s="134"/>
    </row>
    <row r="39" spans="2:9" ht="50" customHeight="1">
      <c r="C39" s="12" t="s">
        <v>129</v>
      </c>
      <c r="D39" s="11">
        <v>0</v>
      </c>
      <c r="E39" s="8"/>
      <c r="F39" s="333" t="s">
        <v>444</v>
      </c>
      <c r="G39" s="333"/>
      <c r="H39" s="333"/>
      <c r="I39" s="134"/>
    </row>
    <row r="40" spans="2:9" ht="30.75" customHeight="1">
      <c r="C40" s="31" t="s">
        <v>146</v>
      </c>
      <c r="D40" s="11">
        <v>0</v>
      </c>
      <c r="F40" s="333"/>
      <c r="G40" s="333"/>
      <c r="H40" s="333"/>
    </row>
    <row r="41" spans="2:9" ht="30.75" customHeight="1">
      <c r="C41" s="31" t="s">
        <v>495</v>
      </c>
      <c r="D41" s="11"/>
      <c r="E41" s="8"/>
      <c r="F41" s="8"/>
    </row>
    <row r="42" spans="2:9" ht="30.75" customHeight="1">
      <c r="C42" s="115" t="s">
        <v>31</v>
      </c>
      <c r="D42" s="129">
        <v>8</v>
      </c>
      <c r="E42" s="8"/>
      <c r="F42" s="8"/>
    </row>
    <row r="44" spans="2:9" ht="25" customHeight="1">
      <c r="B44" s="320" t="s">
        <v>496</v>
      </c>
      <c r="C44" s="320"/>
      <c r="D44" s="320"/>
      <c r="E44" s="320"/>
      <c r="F44" s="320"/>
      <c r="G44" s="320"/>
      <c r="H44" s="320"/>
    </row>
    <row r="46" spans="2:9" ht="24.75" customHeight="1">
      <c r="B46" s="334" t="s">
        <v>497</v>
      </c>
      <c r="C46" s="334"/>
      <c r="D46" s="334"/>
      <c r="E46" s="334"/>
      <c r="F46" s="334"/>
      <c r="G46" s="334"/>
      <c r="H46" s="334"/>
    </row>
    <row r="47" spans="2:9" ht="30.75" customHeight="1">
      <c r="B47" s="8"/>
      <c r="D47" s="8"/>
      <c r="E47" s="8"/>
      <c r="F47" s="8"/>
    </row>
    <row r="48" spans="2:9" ht="50" customHeight="1">
      <c r="B48" s="319" t="s">
        <v>498</v>
      </c>
      <c r="C48" s="319"/>
      <c r="D48" s="319"/>
      <c r="E48" s="319"/>
      <c r="F48" s="319"/>
      <c r="G48" s="319"/>
      <c r="H48" s="319"/>
    </row>
    <row r="49" spans="2:8" ht="30.75" customHeight="1">
      <c r="C49" s="8"/>
      <c r="E49" s="8"/>
      <c r="F49" s="8"/>
    </row>
    <row r="50" spans="2:8" ht="30.75" customHeight="1">
      <c r="C50" s="8"/>
      <c r="D50" s="10" t="s">
        <v>301</v>
      </c>
      <c r="E50" s="8"/>
      <c r="F50" s="8"/>
    </row>
    <row r="51" spans="2:8" ht="39.75" customHeight="1">
      <c r="C51" s="120" t="s">
        <v>82</v>
      </c>
      <c r="D51" s="120" t="s">
        <v>81</v>
      </c>
      <c r="E51" s="8"/>
      <c r="F51" s="8"/>
    </row>
    <row r="52" spans="2:8" ht="30.75" customHeight="1">
      <c r="C52" s="12" t="s">
        <v>499</v>
      </c>
      <c r="D52" s="56">
        <v>5.4</v>
      </c>
      <c r="E52" s="8"/>
      <c r="F52" s="8"/>
    </row>
    <row r="53" spans="2:8" ht="30.75" customHeight="1">
      <c r="C53" s="12" t="s">
        <v>143</v>
      </c>
      <c r="D53" s="56"/>
      <c r="E53" s="8"/>
      <c r="F53" s="8"/>
    </row>
    <row r="54" spans="2:8" ht="30.75" customHeight="1">
      <c r="C54" s="135" t="s">
        <v>500</v>
      </c>
      <c r="D54" s="56">
        <v>53</v>
      </c>
      <c r="E54" s="8"/>
      <c r="F54" s="8"/>
    </row>
    <row r="55" spans="2:8" ht="30.75" customHeight="1">
      <c r="C55" s="135" t="s">
        <v>501</v>
      </c>
      <c r="D55" s="56">
        <v>40</v>
      </c>
      <c r="E55" s="43"/>
      <c r="F55" s="8"/>
    </row>
    <row r="56" spans="2:8" ht="30.75" customHeight="1">
      <c r="C56" s="106" t="s">
        <v>144</v>
      </c>
      <c r="D56" s="136">
        <f>+D55+D54</f>
        <v>93</v>
      </c>
      <c r="E56" s="43"/>
      <c r="F56" s="8"/>
    </row>
    <row r="57" spans="2:8" ht="30.75" customHeight="1">
      <c r="C57" s="137"/>
      <c r="D57" s="138"/>
      <c r="E57" s="43"/>
      <c r="F57" s="8"/>
    </row>
    <row r="58" spans="2:8" ht="25" customHeight="1">
      <c r="B58" s="320" t="s">
        <v>502</v>
      </c>
      <c r="C58" s="320"/>
      <c r="D58" s="320"/>
      <c r="E58" s="320"/>
      <c r="F58" s="320"/>
      <c r="G58" s="320"/>
      <c r="H58" s="320"/>
    </row>
    <row r="59" spans="2:8" ht="25" customHeight="1">
      <c r="B59" s="330" t="s">
        <v>503</v>
      </c>
      <c r="C59" s="330"/>
      <c r="D59" s="330"/>
      <c r="E59" s="330"/>
      <c r="F59" s="330"/>
      <c r="G59" s="330"/>
      <c r="H59" s="330"/>
    </row>
    <row r="60" spans="2:8" ht="25" customHeight="1">
      <c r="B60" s="325" t="s">
        <v>504</v>
      </c>
      <c r="C60" s="325"/>
      <c r="D60" s="325"/>
      <c r="E60" s="325"/>
      <c r="F60" s="325"/>
      <c r="G60" s="325"/>
      <c r="H60" s="325"/>
    </row>
    <row r="61" spans="2:8" ht="30.75" customHeight="1">
      <c r="B61" s="131"/>
      <c r="C61" s="131"/>
      <c r="D61" s="131"/>
      <c r="E61" s="131"/>
      <c r="F61" s="131"/>
      <c r="G61" s="131"/>
      <c r="H61" s="131"/>
    </row>
    <row r="62" spans="2:8" ht="25" customHeight="1">
      <c r="B62" s="310" t="s">
        <v>505</v>
      </c>
      <c r="C62" s="310"/>
      <c r="D62" s="310"/>
      <c r="E62" s="310"/>
      <c r="F62" s="310"/>
      <c r="G62" s="310"/>
      <c r="H62" s="310"/>
    </row>
    <row r="63" spans="2:8" ht="25" customHeight="1">
      <c r="B63" s="310" t="s">
        <v>506</v>
      </c>
      <c r="C63" s="310"/>
      <c r="D63" s="310"/>
      <c r="E63" s="310"/>
      <c r="F63" s="310"/>
      <c r="G63" s="310"/>
      <c r="H63" s="310"/>
    </row>
    <row r="65" spans="2:8" ht="30.75" customHeight="1">
      <c r="B65" s="322" t="s">
        <v>692</v>
      </c>
      <c r="C65" s="322"/>
      <c r="G65" s="335" t="s">
        <v>693</v>
      </c>
      <c r="H65" s="335"/>
    </row>
    <row r="67" spans="2:8" ht="50" customHeight="1">
      <c r="B67" s="307" t="s">
        <v>464</v>
      </c>
      <c r="C67" s="307"/>
      <c r="D67" s="307"/>
      <c r="E67" s="307"/>
      <c r="F67" s="307"/>
      <c r="G67" s="307"/>
      <c r="H67" s="307"/>
    </row>
  </sheetData>
  <mergeCells count="24">
    <mergeCell ref="B63:H63"/>
    <mergeCell ref="B65:C65"/>
    <mergeCell ref="G65:H65"/>
    <mergeCell ref="B67:H67"/>
    <mergeCell ref="B48:H48"/>
    <mergeCell ref="B58:H58"/>
    <mergeCell ref="B59:H59"/>
    <mergeCell ref="B60:H60"/>
    <mergeCell ref="B62:H62"/>
    <mergeCell ref="B32:H32"/>
    <mergeCell ref="B34:H34"/>
    <mergeCell ref="F39:H40"/>
    <mergeCell ref="B44:H44"/>
    <mergeCell ref="B46:H46"/>
    <mergeCell ref="B18:H18"/>
    <mergeCell ref="B19:H19"/>
    <mergeCell ref="B21:H21"/>
    <mergeCell ref="B23:H23"/>
    <mergeCell ref="F27:H28"/>
    <mergeCell ref="F2:H2"/>
    <mergeCell ref="B5:H5"/>
    <mergeCell ref="D8:E8"/>
    <mergeCell ref="J9:K9"/>
    <mergeCell ref="B17:H17"/>
  </mergeCells>
  <phoneticPr fontId="48" type="noConversion"/>
  <hyperlinks>
    <hyperlink ref="B67" location="'lista de datos'!A1" display="Volver al índice"/>
    <hyperlink ref="G65" location="'flota de vehículos'!A1" display="Siguiente   "/>
    <hyperlink ref="H65" location="'flota de vehículos'!A1" display="'flota de vehículos'!A1"/>
    <hyperlink ref="B65" location="socioeconómicos!A1" display=" Atrás "/>
    <hyperlink ref="C65" location="socioeconómicos!A1" display="socioeconómicos!A1"/>
  </hyperlinks>
  <pageMargins left="0.19" right="0.4" top="1.37" bottom="0.98" header="0.49" footer="0.49"/>
  <pageSetup scale="42" fitToHeight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2" manualBreakCount="2">
    <brk id="22" max="16383" man="1"/>
    <brk id="46" max="16383" man="1"/>
  </rowBreaks>
  <drawing r:id="rId1"/>
  <legacyDrawingHF r:id="rId2"/>
  <extLst>
    <ext xmlns:mx="http://schemas.microsoft.com/office/mac/excel/2008/main" uri="{64002731-A6B0-56B0-2670-7721B7C09600}">
      <mx:PLV Mode="0" OnePage="0" WScale="48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Z56"/>
  <sheetViews>
    <sheetView topLeftCell="B1" zoomScaleSheetLayoutView="30" workbookViewId="0">
      <pane xSplit="2" topLeftCell="D1" activePane="topRight" state="frozen"/>
      <selection activeCell="B29" sqref="B29:G29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6"/>
    <col min="2" max="2" width="12.83203125" style="6" customWidth="1"/>
    <col min="3" max="3" width="55.83203125" style="6" customWidth="1"/>
    <col min="4" max="9" width="13" style="6" customWidth="1"/>
    <col min="10" max="10" width="14.33203125" style="6" customWidth="1"/>
    <col min="11" max="11" width="19.6640625" style="139" customWidth="1"/>
    <col min="12" max="12" width="15.83203125" style="6" customWidth="1"/>
    <col min="13" max="13" width="26.5" style="6" customWidth="1"/>
    <col min="14" max="14" width="38.1640625" style="6" customWidth="1"/>
    <col min="15" max="15" width="13" style="6" customWidth="1"/>
    <col min="16" max="16" width="16.83203125" style="6" customWidth="1"/>
    <col min="17" max="17" width="21" style="6" customWidth="1"/>
    <col min="18" max="18" width="16.5" style="6" customWidth="1"/>
    <col min="19" max="20" width="11.5" style="6" customWidth="1"/>
    <col min="21" max="21" width="12.5" style="6" customWidth="1"/>
    <col min="22" max="22" width="12" style="6" customWidth="1"/>
    <col min="23" max="16384" width="8.83203125" style="6"/>
  </cols>
  <sheetData>
    <row r="1" spans="2:26" s="1" customFormat="1" ht="30.75" customHeight="1"/>
    <row r="2" spans="2:26" s="1" customFormat="1" ht="62" customHeight="1">
      <c r="B2" s="2"/>
      <c r="C2" s="2"/>
      <c r="D2" s="2"/>
      <c r="E2" s="2"/>
      <c r="F2" s="2"/>
      <c r="Q2" s="288" t="s">
        <v>711</v>
      </c>
      <c r="R2" s="288"/>
    </row>
    <row r="3" spans="2:26" s="1" customFormat="1" ht="30.75" customHeight="1">
      <c r="B3" s="2"/>
      <c r="C3" s="2"/>
      <c r="D3" s="2"/>
      <c r="E3" s="2"/>
      <c r="J3" s="4"/>
      <c r="K3" s="4"/>
      <c r="L3" s="4"/>
      <c r="M3" s="4"/>
    </row>
    <row r="4" spans="2:26" ht="30.75" customHeight="1">
      <c r="C4" s="2"/>
      <c r="D4" s="2"/>
      <c r="E4" s="2"/>
    </row>
    <row r="5" spans="2:26" ht="50" customHeight="1">
      <c r="C5" s="319" t="s">
        <v>507</v>
      </c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5"/>
    </row>
    <row r="6" spans="2:26" ht="30.75" customHeight="1">
      <c r="C6" s="8"/>
      <c r="D6" s="336" t="s">
        <v>154</v>
      </c>
      <c r="E6" s="336"/>
      <c r="F6" s="336"/>
      <c r="G6" s="336"/>
      <c r="H6" s="140"/>
      <c r="I6" s="140"/>
      <c r="J6" s="140"/>
      <c r="K6" s="140"/>
      <c r="L6" s="8"/>
      <c r="M6" s="8"/>
    </row>
    <row r="7" spans="2:26" ht="30.75" customHeight="1">
      <c r="C7" s="8"/>
      <c r="D7" s="141"/>
      <c r="E7" s="141"/>
      <c r="F7" s="141"/>
      <c r="G7" s="141"/>
      <c r="H7" s="140"/>
      <c r="I7" s="140"/>
      <c r="J7" s="140"/>
      <c r="K7" s="140"/>
      <c r="L7" s="8"/>
      <c r="M7" s="8"/>
      <c r="N7" s="10" t="s">
        <v>301</v>
      </c>
    </row>
    <row r="8" spans="2:26" s="88" customFormat="1" ht="50" customHeight="1">
      <c r="C8" s="275" t="s">
        <v>32</v>
      </c>
      <c r="D8" s="57" t="s">
        <v>163</v>
      </c>
      <c r="E8" s="57" t="s">
        <v>33</v>
      </c>
      <c r="F8" s="57" t="s">
        <v>126</v>
      </c>
      <c r="G8" s="57" t="s">
        <v>35</v>
      </c>
      <c r="H8" s="57" t="s">
        <v>155</v>
      </c>
      <c r="I8" s="57" t="s">
        <v>162</v>
      </c>
      <c r="J8" s="57" t="s">
        <v>36</v>
      </c>
      <c r="K8" s="142" t="s">
        <v>508</v>
      </c>
      <c r="L8" s="57" t="s">
        <v>12</v>
      </c>
      <c r="M8" s="57" t="s">
        <v>349</v>
      </c>
      <c r="N8" s="57" t="s">
        <v>285</v>
      </c>
      <c r="O8" s="143" t="s">
        <v>380</v>
      </c>
    </row>
    <row r="9" spans="2:26" s="88" customFormat="1" ht="30.75" customHeight="1">
      <c r="C9" s="144" t="s">
        <v>160</v>
      </c>
      <c r="D9" s="145"/>
      <c r="E9" s="146"/>
      <c r="F9" s="146"/>
      <c r="G9" s="146"/>
      <c r="H9" s="146"/>
      <c r="I9" s="146"/>
      <c r="J9" s="146"/>
      <c r="K9" s="146"/>
      <c r="L9" s="146"/>
      <c r="M9" s="146"/>
      <c r="N9" s="146"/>
      <c r="P9" s="104" t="s">
        <v>309</v>
      </c>
      <c r="Q9" s="99"/>
      <c r="R9" s="99"/>
      <c r="X9" s="147"/>
      <c r="Y9" s="147"/>
      <c r="Z9" s="147"/>
    </row>
    <row r="10" spans="2:26" s="88" customFormat="1" ht="30.75" customHeight="1">
      <c r="C10" s="148" t="s">
        <v>0</v>
      </c>
      <c r="D10" s="149"/>
      <c r="E10" s="112">
        <v>4071045.9724999997</v>
      </c>
      <c r="F10" s="56">
        <v>0</v>
      </c>
      <c r="G10" s="56" t="s">
        <v>387</v>
      </c>
      <c r="H10" s="56">
        <v>0</v>
      </c>
      <c r="I10" s="112">
        <v>214265.57750000001</v>
      </c>
      <c r="J10" s="56">
        <v>0</v>
      </c>
      <c r="K10" s="56">
        <v>0</v>
      </c>
      <c r="L10" s="112">
        <v>4285311.55</v>
      </c>
      <c r="M10" s="46">
        <v>4285311.55</v>
      </c>
      <c r="N10" s="11"/>
      <c r="P10" s="120" t="s">
        <v>32</v>
      </c>
      <c r="Q10" s="120" t="s">
        <v>148</v>
      </c>
      <c r="R10" s="120" t="s">
        <v>149</v>
      </c>
    </row>
    <row r="11" spans="2:26" s="88" customFormat="1" ht="30.75" customHeight="1">
      <c r="C11" s="148" t="s">
        <v>1</v>
      </c>
      <c r="D11" s="149"/>
      <c r="E11" s="56" t="s">
        <v>387</v>
      </c>
      <c r="F11" s="56">
        <v>0</v>
      </c>
      <c r="G11" s="56" t="s">
        <v>387</v>
      </c>
      <c r="H11" s="56">
        <v>0</v>
      </c>
      <c r="I11" s="56" t="s">
        <v>387</v>
      </c>
      <c r="J11" s="56">
        <v>0</v>
      </c>
      <c r="K11" s="56">
        <v>0</v>
      </c>
      <c r="L11" s="112">
        <v>470000</v>
      </c>
      <c r="M11" s="46">
        <v>470000</v>
      </c>
      <c r="N11" s="11"/>
      <c r="P11" s="31" t="s">
        <v>315</v>
      </c>
      <c r="Q11" s="11" t="s">
        <v>279</v>
      </c>
      <c r="R11" s="11" t="s">
        <v>282</v>
      </c>
    </row>
    <row r="12" spans="2:26" s="88" customFormat="1" ht="30.75" customHeight="1">
      <c r="C12" s="148" t="s">
        <v>509</v>
      </c>
      <c r="D12" s="149"/>
      <c r="E12" s="112">
        <v>2957.5</v>
      </c>
      <c r="F12" s="112">
        <v>0</v>
      </c>
      <c r="G12" s="112">
        <v>11375</v>
      </c>
      <c r="H12" s="112">
        <v>0</v>
      </c>
      <c r="I12" s="112">
        <v>31167.5</v>
      </c>
      <c r="J12" s="56">
        <v>0</v>
      </c>
      <c r="K12" s="56">
        <v>0</v>
      </c>
      <c r="L12" s="112">
        <v>50570</v>
      </c>
      <c r="M12" s="112">
        <v>45500</v>
      </c>
      <c r="N12" s="11">
        <v>4</v>
      </c>
      <c r="P12" s="31" t="s">
        <v>218</v>
      </c>
      <c r="Q12" s="11" t="s">
        <v>280</v>
      </c>
      <c r="R12" s="11" t="s">
        <v>284</v>
      </c>
    </row>
    <row r="13" spans="2:26" s="88" customFormat="1" ht="30.75" customHeight="1">
      <c r="C13" s="148" t="s">
        <v>2</v>
      </c>
      <c r="D13" s="150">
        <v>106137.448</v>
      </c>
      <c r="E13" s="56"/>
      <c r="F13" s="56"/>
      <c r="G13" s="56"/>
      <c r="H13" s="112"/>
      <c r="I13" s="112"/>
      <c r="J13" s="112"/>
      <c r="K13" s="112"/>
      <c r="L13" s="112">
        <v>106137.448</v>
      </c>
      <c r="M13" s="46">
        <v>106137.448</v>
      </c>
      <c r="N13" s="11"/>
      <c r="P13" s="31" t="s">
        <v>308</v>
      </c>
      <c r="Q13" s="11" t="s">
        <v>281</v>
      </c>
      <c r="R13" s="11" t="s">
        <v>283</v>
      </c>
    </row>
    <row r="14" spans="2:26" s="88" customFormat="1" ht="30.75" customHeight="1">
      <c r="C14" s="151" t="s">
        <v>510</v>
      </c>
      <c r="D14" s="152"/>
      <c r="E14" s="136" t="s">
        <v>387</v>
      </c>
      <c r="F14" s="136">
        <v>0</v>
      </c>
      <c r="G14" s="136" t="s">
        <v>387</v>
      </c>
      <c r="H14" s="136">
        <v>0</v>
      </c>
      <c r="I14" s="136" t="s">
        <v>387</v>
      </c>
      <c r="J14" s="136">
        <v>0</v>
      </c>
      <c r="K14" s="136">
        <v>0</v>
      </c>
      <c r="L14" s="111">
        <v>4912018.9979999997</v>
      </c>
      <c r="M14" s="111">
        <v>4906948.9979999997</v>
      </c>
      <c r="N14" s="111"/>
    </row>
    <row r="15" spans="2:26" s="88" customFormat="1" ht="30.75" customHeight="1">
      <c r="C15" s="144" t="s">
        <v>161</v>
      </c>
      <c r="D15" s="145"/>
      <c r="E15" s="146"/>
      <c r="F15" s="146"/>
      <c r="G15" s="146"/>
      <c r="H15" s="153"/>
      <c r="I15" s="153"/>
      <c r="J15" s="153"/>
      <c r="K15" s="153"/>
      <c r="L15" s="153"/>
      <c r="M15" s="153"/>
      <c r="N15" s="153"/>
    </row>
    <row r="16" spans="2:26" s="88" customFormat="1" ht="30.75" customHeight="1">
      <c r="C16" s="148" t="s">
        <v>133</v>
      </c>
      <c r="D16" s="56">
        <v>0</v>
      </c>
      <c r="E16" s="56"/>
      <c r="F16" s="56"/>
      <c r="G16" s="56"/>
      <c r="H16" s="112"/>
      <c r="I16" s="112"/>
      <c r="J16" s="112"/>
      <c r="K16" s="112"/>
      <c r="L16" s="112">
        <v>0</v>
      </c>
      <c r="M16" s="47"/>
      <c r="N16" s="112"/>
    </row>
    <row r="17" spans="3:17" s="88" customFormat="1" ht="30.75" customHeight="1">
      <c r="C17" s="148" t="s">
        <v>134</v>
      </c>
      <c r="D17" s="149"/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47">
        <v>0</v>
      </c>
      <c r="N17" s="56">
        <v>0</v>
      </c>
      <c r="P17" s="154"/>
    </row>
    <row r="18" spans="3:17" s="88" customFormat="1" ht="30.75" customHeight="1">
      <c r="C18" s="148" t="s">
        <v>511</v>
      </c>
      <c r="D18" s="149"/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47">
        <v>0</v>
      </c>
      <c r="N18" s="112">
        <v>0</v>
      </c>
      <c r="P18" s="155"/>
    </row>
    <row r="19" spans="3:17" s="88" customFormat="1" ht="30.75" customHeight="1">
      <c r="C19" s="148" t="s">
        <v>132</v>
      </c>
      <c r="D19" s="149"/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47">
        <v>0</v>
      </c>
      <c r="N19" s="56">
        <v>0</v>
      </c>
      <c r="P19" s="156"/>
    </row>
    <row r="20" spans="3:17" s="88" customFormat="1" ht="30.75" customHeight="1">
      <c r="C20" s="148" t="s">
        <v>150</v>
      </c>
      <c r="D20" s="149"/>
      <c r="E20" s="56" t="s">
        <v>387</v>
      </c>
      <c r="F20" s="56">
        <v>0</v>
      </c>
      <c r="G20" s="56" t="s">
        <v>387</v>
      </c>
      <c r="H20" s="56">
        <v>0</v>
      </c>
      <c r="I20" s="56" t="s">
        <v>387</v>
      </c>
      <c r="J20" s="56">
        <v>0</v>
      </c>
      <c r="K20" s="56">
        <v>0</v>
      </c>
      <c r="L20" s="56">
        <v>797</v>
      </c>
      <c r="M20" s="47">
        <v>401</v>
      </c>
      <c r="N20" s="56">
        <v>3.62</v>
      </c>
      <c r="P20" s="157"/>
    </row>
    <row r="21" spans="3:17" s="88" customFormat="1" ht="30.75" customHeight="1">
      <c r="C21" s="148" t="s">
        <v>4</v>
      </c>
      <c r="D21" s="149"/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112">
        <v>0</v>
      </c>
      <c r="M21" s="47">
        <v>0</v>
      </c>
      <c r="N21" s="11">
        <v>0</v>
      </c>
    </row>
    <row r="22" spans="3:17" s="88" customFormat="1" ht="30.75" customHeight="1">
      <c r="C22" s="148" t="s">
        <v>157</v>
      </c>
      <c r="D22" s="149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3:17" s="88" customFormat="1" ht="30.75" customHeight="1">
      <c r="C23" s="158" t="s">
        <v>512</v>
      </c>
      <c r="D23" s="149"/>
      <c r="E23" s="56">
        <v>0</v>
      </c>
      <c r="F23" s="56">
        <v>0</v>
      </c>
      <c r="G23" s="122">
        <v>16580</v>
      </c>
      <c r="H23" s="56">
        <v>0</v>
      </c>
      <c r="I23" s="56">
        <v>0</v>
      </c>
      <c r="J23" s="56">
        <v>0</v>
      </c>
      <c r="K23" s="56">
        <v>0</v>
      </c>
      <c r="L23" s="112">
        <v>16580</v>
      </c>
      <c r="M23" s="48">
        <v>15585.2</v>
      </c>
      <c r="N23" s="11">
        <v>10.3</v>
      </c>
      <c r="P23" s="159"/>
    </row>
    <row r="24" spans="3:17" s="88" customFormat="1" ht="30.75" customHeight="1">
      <c r="C24" s="158" t="s">
        <v>513</v>
      </c>
      <c r="D24" s="149"/>
      <c r="E24" s="56">
        <v>0</v>
      </c>
      <c r="F24" s="56">
        <v>0</v>
      </c>
      <c r="G24" s="122">
        <v>528</v>
      </c>
      <c r="H24" s="56">
        <v>0</v>
      </c>
      <c r="I24" s="56">
        <v>0</v>
      </c>
      <c r="J24" s="56">
        <v>0</v>
      </c>
      <c r="K24" s="56">
        <v>0</v>
      </c>
      <c r="L24" s="112">
        <v>528</v>
      </c>
      <c r="M24" s="46">
        <v>496</v>
      </c>
      <c r="N24" s="11">
        <v>7.2</v>
      </c>
      <c r="P24" s="160"/>
    </row>
    <row r="25" spans="3:17" s="88" customFormat="1" ht="30.75" customHeight="1">
      <c r="C25" s="158" t="s">
        <v>514</v>
      </c>
      <c r="D25" s="149"/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112">
        <v>0</v>
      </c>
      <c r="M25" s="46">
        <v>0</v>
      </c>
      <c r="N25" s="11">
        <v>0</v>
      </c>
    </row>
    <row r="26" spans="3:17" s="88" customFormat="1" ht="30.75" customHeight="1">
      <c r="C26" s="158" t="s">
        <v>515</v>
      </c>
      <c r="D26" s="149"/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112">
        <v>0</v>
      </c>
      <c r="M26" s="46">
        <v>0</v>
      </c>
      <c r="N26" s="11">
        <v>0</v>
      </c>
    </row>
    <row r="27" spans="3:17" s="88" customFormat="1" ht="30.75" customHeight="1">
      <c r="C27" s="151" t="s">
        <v>516</v>
      </c>
      <c r="D27" s="152"/>
      <c r="E27" s="129">
        <v>0</v>
      </c>
      <c r="F27" s="129">
        <v>0</v>
      </c>
      <c r="G27" s="161">
        <v>17108</v>
      </c>
      <c r="H27" s="129">
        <v>0</v>
      </c>
      <c r="I27" s="129">
        <v>0</v>
      </c>
      <c r="J27" s="129">
        <v>0</v>
      </c>
      <c r="K27" s="129">
        <v>0</v>
      </c>
      <c r="L27" s="161">
        <v>17905</v>
      </c>
      <c r="M27" s="136">
        <v>16482.2</v>
      </c>
      <c r="N27" s="136"/>
    </row>
    <row r="28" spans="3:17" s="88" customFormat="1" ht="30.75" customHeight="1">
      <c r="C28" s="148" t="s">
        <v>322</v>
      </c>
      <c r="D28" s="149"/>
      <c r="E28" s="56">
        <v>0</v>
      </c>
      <c r="F28" s="56">
        <v>0</v>
      </c>
      <c r="G28" s="122">
        <v>647</v>
      </c>
      <c r="H28" s="56">
        <v>0</v>
      </c>
      <c r="I28" s="56">
        <v>0</v>
      </c>
      <c r="J28" s="113">
        <v>751</v>
      </c>
      <c r="K28" s="56">
        <v>0</v>
      </c>
      <c r="L28" s="113">
        <v>1398</v>
      </c>
      <c r="M28" s="47">
        <v>1207</v>
      </c>
      <c r="N28" s="162">
        <v>40</v>
      </c>
      <c r="O28" s="138"/>
    </row>
    <row r="29" spans="3:17" s="88" customFormat="1" ht="30.75" customHeight="1">
      <c r="C29" s="148" t="s">
        <v>323</v>
      </c>
      <c r="D29" s="149"/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113">
        <v>635</v>
      </c>
      <c r="K29" s="113">
        <v>0</v>
      </c>
      <c r="L29" s="113">
        <v>635</v>
      </c>
      <c r="M29" s="113">
        <v>447</v>
      </c>
      <c r="N29" s="11">
        <v>43</v>
      </c>
    </row>
    <row r="30" spans="3:17" s="88" customFormat="1" ht="30.75" customHeight="1">
      <c r="C30" s="148" t="s">
        <v>324</v>
      </c>
      <c r="D30" s="149"/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113">
        <v>17</v>
      </c>
      <c r="K30" s="56">
        <v>0</v>
      </c>
      <c r="L30" s="113">
        <v>17</v>
      </c>
      <c r="M30" s="47">
        <v>12</v>
      </c>
      <c r="N30" s="11">
        <v>16</v>
      </c>
    </row>
    <row r="31" spans="3:17" s="88" customFormat="1" ht="30.75" customHeight="1">
      <c r="C31" s="151" t="s">
        <v>517</v>
      </c>
      <c r="D31" s="152"/>
      <c r="E31" s="129">
        <v>0</v>
      </c>
      <c r="F31" s="129">
        <v>0</v>
      </c>
      <c r="G31" s="161">
        <v>647</v>
      </c>
      <c r="H31" s="129">
        <v>0</v>
      </c>
      <c r="I31" s="129">
        <v>0</v>
      </c>
      <c r="J31" s="161">
        <v>1403</v>
      </c>
      <c r="K31" s="129">
        <v>0</v>
      </c>
      <c r="L31" s="161">
        <v>2050</v>
      </c>
      <c r="M31" s="111">
        <v>1666</v>
      </c>
      <c r="N31" s="111"/>
      <c r="Q31" s="159"/>
    </row>
    <row r="32" spans="3:17" s="88" customFormat="1" ht="30.75" customHeight="1">
      <c r="C32" s="163" t="s">
        <v>159</v>
      </c>
      <c r="D32" s="152"/>
      <c r="E32" s="129">
        <v>0</v>
      </c>
      <c r="F32" s="129">
        <v>0</v>
      </c>
      <c r="G32" s="161">
        <v>17755</v>
      </c>
      <c r="H32" s="129">
        <v>0</v>
      </c>
      <c r="I32" s="129">
        <v>0</v>
      </c>
      <c r="J32" s="161">
        <v>1403</v>
      </c>
      <c r="K32" s="129">
        <v>0</v>
      </c>
      <c r="L32" s="161">
        <v>19955</v>
      </c>
      <c r="M32" s="111">
        <v>18148.2</v>
      </c>
      <c r="N32" s="111"/>
      <c r="Q32" s="159"/>
    </row>
    <row r="33" spans="3:21" s="88" customFormat="1" ht="30.75" customHeight="1">
      <c r="C33" s="144" t="s">
        <v>158</v>
      </c>
      <c r="D33" s="145"/>
      <c r="E33" s="153">
        <v>0</v>
      </c>
      <c r="F33" s="153">
        <v>0</v>
      </c>
      <c r="G33" s="153" t="s">
        <v>387</v>
      </c>
      <c r="H33" s="153">
        <v>0</v>
      </c>
      <c r="I33" s="153" t="s">
        <v>387</v>
      </c>
      <c r="J33" s="153">
        <v>0</v>
      </c>
      <c r="K33" s="153">
        <v>0</v>
      </c>
      <c r="L33" s="153">
        <v>1901.9</v>
      </c>
      <c r="M33" s="50">
        <v>1712</v>
      </c>
      <c r="N33" s="153">
        <v>15</v>
      </c>
    </row>
    <row r="34" spans="3:21" s="88" customFormat="1" ht="30.75" customHeight="1">
      <c r="C34" s="144" t="s">
        <v>518</v>
      </c>
      <c r="D34" s="145"/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53">
        <v>0</v>
      </c>
      <c r="M34" s="50">
        <v>0</v>
      </c>
      <c r="N34" s="164">
        <v>0</v>
      </c>
      <c r="U34" s="147"/>
    </row>
    <row r="35" spans="3:21" s="88" customFormat="1" ht="30.75" customHeight="1">
      <c r="C35" s="144" t="s">
        <v>519</v>
      </c>
      <c r="D35" s="145"/>
      <c r="E35" s="153"/>
      <c r="F35" s="153"/>
      <c r="G35" s="153"/>
      <c r="H35" s="165"/>
      <c r="I35" s="153"/>
      <c r="J35" s="153"/>
      <c r="K35" s="153"/>
      <c r="L35" s="153"/>
      <c r="M35" s="50"/>
      <c r="N35" s="164"/>
    </row>
    <row r="36" spans="3:21" ht="30.75" customHeight="1">
      <c r="C36" s="43"/>
      <c r="D36" s="15"/>
      <c r="E36" s="166"/>
      <c r="F36" s="166"/>
      <c r="G36" s="166"/>
      <c r="H36" s="167"/>
      <c r="I36" s="166"/>
      <c r="J36" s="166"/>
      <c r="L36" s="166"/>
      <c r="M36" s="44"/>
      <c r="N36" s="43"/>
      <c r="O36" s="2"/>
    </row>
    <row r="37" spans="3:21" ht="25" customHeight="1">
      <c r="D37" s="330" t="s">
        <v>520</v>
      </c>
      <c r="E37" s="330"/>
      <c r="F37" s="330"/>
      <c r="G37" s="330"/>
      <c r="H37" s="330"/>
      <c r="I37" s="330"/>
      <c r="J37" s="330"/>
      <c r="K37" s="330"/>
      <c r="L37" s="330"/>
      <c r="M37" s="330"/>
      <c r="N37" s="330"/>
    </row>
    <row r="38" spans="3:21" ht="25" customHeight="1">
      <c r="D38" s="330" t="s">
        <v>521</v>
      </c>
      <c r="E38" s="330"/>
      <c r="F38" s="330"/>
      <c r="G38" s="330"/>
      <c r="H38" s="330"/>
      <c r="I38" s="330"/>
      <c r="J38" s="330"/>
      <c r="K38" s="330"/>
      <c r="L38" s="330"/>
      <c r="M38" s="330"/>
      <c r="N38" s="330"/>
    </row>
    <row r="39" spans="3:21" ht="25" customHeight="1">
      <c r="D39" s="320" t="s">
        <v>522</v>
      </c>
      <c r="E39" s="320"/>
      <c r="F39" s="320"/>
      <c r="G39" s="320"/>
      <c r="H39" s="320"/>
      <c r="I39" s="320"/>
      <c r="J39" s="320"/>
      <c r="K39" s="320"/>
      <c r="L39" s="320"/>
      <c r="M39" s="320"/>
      <c r="N39" s="320"/>
    </row>
    <row r="40" spans="3:21" ht="25" customHeight="1">
      <c r="D40" s="320" t="s">
        <v>523</v>
      </c>
      <c r="E40" s="320"/>
      <c r="F40" s="320"/>
      <c r="G40" s="320"/>
      <c r="H40" s="320"/>
      <c r="I40" s="320"/>
      <c r="J40" s="320"/>
      <c r="K40" s="320"/>
      <c r="L40" s="320"/>
      <c r="M40" s="320"/>
      <c r="N40" s="320"/>
    </row>
    <row r="41" spans="3:21" ht="25" customHeight="1">
      <c r="D41" s="320" t="s">
        <v>524</v>
      </c>
      <c r="E41" s="320"/>
      <c r="F41" s="320"/>
      <c r="G41" s="320"/>
      <c r="H41" s="320"/>
      <c r="I41" s="320"/>
      <c r="J41" s="320"/>
      <c r="K41" s="320"/>
      <c r="L41" s="320"/>
      <c r="M41" s="320"/>
      <c r="N41" s="320"/>
    </row>
    <row r="42" spans="3:21" ht="25" customHeight="1">
      <c r="D42" s="337" t="s">
        <v>166</v>
      </c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Q42" s="53"/>
    </row>
    <row r="43" spans="3:21" ht="25" customHeight="1">
      <c r="D43" s="337" t="s">
        <v>164</v>
      </c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Q43" s="53"/>
    </row>
    <row r="44" spans="3:21" ht="25" customHeight="1">
      <c r="D44" s="337" t="s">
        <v>165</v>
      </c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Q44" s="53"/>
    </row>
    <row r="45" spans="3:21" ht="30.75" customHeight="1">
      <c r="D45" s="168"/>
      <c r="E45" s="169"/>
      <c r="F45" s="169"/>
      <c r="G45" s="169"/>
      <c r="H45" s="169"/>
      <c r="I45" s="168"/>
      <c r="J45" s="168"/>
      <c r="K45" s="168"/>
      <c r="L45" s="168"/>
      <c r="M45" s="170"/>
      <c r="N45" s="168"/>
      <c r="Q45" s="53"/>
    </row>
    <row r="46" spans="3:21" ht="25" customHeight="1">
      <c r="D46" s="311" t="s">
        <v>525</v>
      </c>
      <c r="E46" s="311"/>
      <c r="F46" s="311"/>
      <c r="G46" s="311"/>
      <c r="H46" s="311"/>
      <c r="I46" s="311"/>
      <c r="J46" s="311"/>
      <c r="K46" s="311"/>
      <c r="L46" s="311"/>
      <c r="M46" s="311"/>
      <c r="N46" s="311"/>
      <c r="Q46" s="53"/>
    </row>
    <row r="47" spans="3:21" ht="25" customHeight="1">
      <c r="D47" s="332" t="s">
        <v>526</v>
      </c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Q47" s="53"/>
    </row>
    <row r="48" spans="3:21" ht="25" customHeight="1">
      <c r="D48" s="332" t="s">
        <v>527</v>
      </c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Q48" s="53"/>
    </row>
    <row r="49" spans="3:17" ht="25" customHeight="1">
      <c r="D49" s="332" t="s">
        <v>528</v>
      </c>
      <c r="E49" s="332"/>
      <c r="F49" s="332"/>
      <c r="G49" s="332"/>
      <c r="H49" s="332"/>
      <c r="I49" s="332"/>
      <c r="J49" s="332"/>
      <c r="K49" s="332"/>
      <c r="L49" s="332"/>
      <c r="M49" s="332"/>
      <c r="N49" s="332"/>
    </row>
    <row r="50" spans="3:17" ht="25" customHeight="1">
      <c r="D50" s="332" t="s">
        <v>529</v>
      </c>
      <c r="E50" s="332"/>
      <c r="F50" s="332"/>
      <c r="G50" s="332"/>
      <c r="H50" s="332"/>
      <c r="I50" s="332"/>
      <c r="J50" s="332"/>
      <c r="K50" s="332"/>
      <c r="L50" s="332"/>
      <c r="M50" s="332"/>
      <c r="N50" s="332"/>
      <c r="Q50" s="53"/>
    </row>
    <row r="51" spans="3:17" ht="25" customHeight="1">
      <c r="D51" s="332" t="s">
        <v>530</v>
      </c>
      <c r="E51" s="332"/>
      <c r="F51" s="332"/>
      <c r="G51" s="332"/>
      <c r="H51" s="332"/>
      <c r="I51" s="332"/>
      <c r="J51" s="332"/>
      <c r="K51" s="332"/>
      <c r="L51" s="332"/>
      <c r="M51" s="332"/>
      <c r="N51" s="332"/>
    </row>
    <row r="52" spans="3:17" ht="25" customHeight="1">
      <c r="D52" s="332" t="s">
        <v>531</v>
      </c>
      <c r="E52" s="332"/>
      <c r="F52" s="332"/>
      <c r="G52" s="332"/>
      <c r="H52" s="332"/>
      <c r="I52" s="332"/>
      <c r="J52" s="332"/>
      <c r="K52" s="332"/>
      <c r="L52" s="332"/>
      <c r="M52" s="332"/>
      <c r="N52" s="332"/>
    </row>
    <row r="53" spans="3:17" ht="30.75" customHeight="1">
      <c r="D53" s="15"/>
      <c r="E53" s="140"/>
      <c r="F53" s="140"/>
      <c r="G53" s="140"/>
      <c r="H53" s="140"/>
      <c r="I53" s="140"/>
      <c r="J53" s="140"/>
      <c r="K53" s="140"/>
      <c r="L53" s="171"/>
      <c r="M53" s="28"/>
      <c r="N53" s="44"/>
    </row>
    <row r="54" spans="3:17" ht="30.75" customHeight="1">
      <c r="C54" s="268" t="s">
        <v>694</v>
      </c>
      <c r="I54" s="140"/>
      <c r="J54" s="171"/>
      <c r="K54" s="28"/>
      <c r="N54" s="172" t="s">
        <v>695</v>
      </c>
      <c r="O54" s="35"/>
      <c r="Q54" s="53"/>
    </row>
    <row r="55" spans="3:17" ht="30.75" customHeight="1">
      <c r="I55" s="139"/>
      <c r="K55" s="6"/>
    </row>
    <row r="56" spans="3:17" ht="50" customHeight="1">
      <c r="C56" s="307" t="s">
        <v>464</v>
      </c>
      <c r="D56" s="307"/>
      <c r="E56" s="307"/>
      <c r="F56" s="307"/>
      <c r="G56" s="307"/>
      <c r="H56" s="307"/>
      <c r="I56" s="307"/>
      <c r="J56" s="307"/>
      <c r="K56" s="307"/>
      <c r="L56" s="307"/>
      <c r="M56" s="307"/>
      <c r="N56" s="307"/>
    </row>
  </sheetData>
  <mergeCells count="19">
    <mergeCell ref="D44:N44"/>
    <mergeCell ref="D46:N46"/>
    <mergeCell ref="C56:N56"/>
    <mergeCell ref="D47:N47"/>
    <mergeCell ref="D48:N48"/>
    <mergeCell ref="D49:N49"/>
    <mergeCell ref="D50:N50"/>
    <mergeCell ref="D51:N51"/>
    <mergeCell ref="D52:N52"/>
    <mergeCell ref="Q2:R2"/>
    <mergeCell ref="D40:N40"/>
    <mergeCell ref="D41:N41"/>
    <mergeCell ref="D42:N42"/>
    <mergeCell ref="D43:N43"/>
    <mergeCell ref="C5:R5"/>
    <mergeCell ref="D6:G6"/>
    <mergeCell ref="D37:N37"/>
    <mergeCell ref="D38:N38"/>
    <mergeCell ref="D39:N39"/>
  </mergeCells>
  <phoneticPr fontId="48" type="noConversion"/>
  <hyperlinks>
    <hyperlink ref="C56" location="'lista de datos'!A1" display="Volver al índice"/>
    <hyperlink ref="N54" location="movilidad!A1" display="Siguiente   "/>
    <hyperlink ref="C54" location="'infraestructura '!A1" display="   Atrás "/>
  </hyperlinks>
  <pageMargins left="0.19" right="0.4" top="1.37" bottom="0.98" header="0.49" footer="0.49"/>
  <pageSetup scale="29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 r:id="rId2"/>
  <legacyDrawingHF r:id="rId3"/>
  <extLst>
    <ext xmlns:mx="http://schemas.microsoft.com/office/mac/excel/2008/main" uri="{64002731-A6B0-56B0-2670-7721B7C09600}">
      <mx:PLV Mode="0" OnePage="0" WScale="97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149"/>
  <sheetViews>
    <sheetView topLeftCell="B1" zoomScaleSheetLayoutView="40" workbookViewId="0">
      <pane xSplit="2" topLeftCell="D1" activePane="topRight" state="frozen"/>
      <selection activeCell="B29" sqref="B29:G29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6"/>
    <col min="2" max="2" width="12.83203125" style="6" customWidth="1"/>
    <col min="3" max="3" width="56.6640625" style="6" customWidth="1"/>
    <col min="4" max="4" width="12.6640625" style="6" customWidth="1"/>
    <col min="5" max="5" width="14.33203125" style="6" customWidth="1"/>
    <col min="6" max="6" width="16.83203125" style="6" customWidth="1"/>
    <col min="7" max="7" width="15" style="6" customWidth="1"/>
    <col min="8" max="8" width="13.6640625" style="6" customWidth="1"/>
    <col min="9" max="9" width="18.1640625" style="6" customWidth="1"/>
    <col min="10" max="10" width="24.83203125" style="6" customWidth="1"/>
    <col min="11" max="11" width="17.83203125" style="6" customWidth="1"/>
    <col min="12" max="12" width="17.6640625" style="6" customWidth="1"/>
    <col min="13" max="13" width="20.5" style="6" customWidth="1"/>
    <col min="14" max="14" width="17.1640625" style="6" customWidth="1"/>
    <col min="15" max="15" width="12.83203125" style="6" customWidth="1"/>
    <col min="16" max="16" width="11.6640625" style="6" customWidth="1"/>
    <col min="17" max="17" width="11.83203125" style="6" bestFit="1" customWidth="1"/>
    <col min="18" max="18" width="10.1640625" style="6" bestFit="1" customWidth="1"/>
    <col min="19" max="19" width="8.83203125" style="6"/>
    <col min="20" max="20" width="10.33203125" style="6" bestFit="1" customWidth="1"/>
    <col min="21" max="16384" width="8.83203125" style="6"/>
  </cols>
  <sheetData>
    <row r="1" spans="2:16" s="1" customFormat="1" ht="30.75" customHeight="1"/>
    <row r="2" spans="2:16" s="1" customFormat="1" ht="62" customHeight="1">
      <c r="B2" s="2"/>
      <c r="C2" s="2"/>
      <c r="D2" s="2"/>
      <c r="E2" s="2"/>
      <c r="F2" s="2"/>
      <c r="M2" s="288" t="s">
        <v>711</v>
      </c>
      <c r="N2" s="288"/>
    </row>
    <row r="3" spans="2:16" s="1" customFormat="1" ht="30.75" customHeight="1">
      <c r="B3" s="2"/>
      <c r="C3" s="2"/>
      <c r="D3" s="2"/>
      <c r="E3" s="2"/>
      <c r="J3" s="4"/>
      <c r="K3" s="4"/>
      <c r="L3" s="4"/>
      <c r="M3" s="4"/>
    </row>
    <row r="5" spans="2:16" ht="50" customHeight="1">
      <c r="C5" s="338" t="s">
        <v>532</v>
      </c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</row>
    <row r="6" spans="2:16" ht="30.75" customHeight="1"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</row>
    <row r="7" spans="2:16" ht="30.75" customHeight="1">
      <c r="C7" s="8"/>
      <c r="D7" s="174" t="s">
        <v>130</v>
      </c>
      <c r="E7" s="174"/>
      <c r="F7" s="174"/>
      <c r="G7" s="174"/>
      <c r="H7" s="170"/>
      <c r="I7" s="8"/>
      <c r="J7" s="8"/>
      <c r="K7" s="8"/>
      <c r="L7" s="8"/>
      <c r="M7" s="8"/>
      <c r="N7" s="8"/>
    </row>
    <row r="8" spans="2:16" ht="30.75" customHeight="1">
      <c r="C8" s="8"/>
      <c r="D8" s="339" t="s">
        <v>304</v>
      </c>
      <c r="E8" s="339"/>
      <c r="F8" s="43"/>
      <c r="G8" s="43"/>
      <c r="H8" s="43"/>
      <c r="I8" s="43"/>
      <c r="J8" s="43"/>
      <c r="K8" s="43"/>
      <c r="L8" s="43"/>
      <c r="M8" s="43"/>
      <c r="N8" s="10" t="s">
        <v>301</v>
      </c>
    </row>
    <row r="9" spans="2:16" ht="50" customHeight="1">
      <c r="C9" s="275" t="s">
        <v>169</v>
      </c>
      <c r="D9" s="57" t="s">
        <v>163</v>
      </c>
      <c r="E9" s="57" t="s">
        <v>33</v>
      </c>
      <c r="F9" s="57" t="s">
        <v>126</v>
      </c>
      <c r="G9" s="57" t="s">
        <v>35</v>
      </c>
      <c r="H9" s="57" t="s">
        <v>155</v>
      </c>
      <c r="I9" s="57" t="s">
        <v>162</v>
      </c>
      <c r="J9" s="57" t="s">
        <v>36</v>
      </c>
      <c r="K9" s="142" t="s">
        <v>508</v>
      </c>
      <c r="L9" s="57" t="s">
        <v>12</v>
      </c>
      <c r="M9" s="340" t="s">
        <v>156</v>
      </c>
      <c r="N9" s="340"/>
    </row>
    <row r="10" spans="2:16" ht="30.75" customHeight="1">
      <c r="C10" s="144" t="s">
        <v>160</v>
      </c>
      <c r="D10" s="175"/>
      <c r="E10" s="175"/>
      <c r="F10" s="175"/>
      <c r="G10" s="175"/>
      <c r="H10" s="175"/>
      <c r="I10" s="175"/>
      <c r="J10" s="175"/>
      <c r="K10" s="175"/>
      <c r="L10" s="175"/>
      <c r="M10" s="164" t="s">
        <v>326</v>
      </c>
      <c r="N10" s="164" t="s">
        <v>127</v>
      </c>
    </row>
    <row r="11" spans="2:16" ht="30.75" customHeight="1">
      <c r="C11" s="148" t="s">
        <v>0</v>
      </c>
      <c r="D11" s="12"/>
      <c r="E11" s="176">
        <v>10469950</v>
      </c>
      <c r="F11" s="12">
        <v>0</v>
      </c>
      <c r="G11" s="12"/>
      <c r="H11" s="12">
        <v>0</v>
      </c>
      <c r="I11" s="176">
        <v>551050</v>
      </c>
      <c r="J11" s="12">
        <v>0</v>
      </c>
      <c r="K11" s="12">
        <v>0</v>
      </c>
      <c r="L11" s="176">
        <v>11021000</v>
      </c>
      <c r="M11" s="31">
        <v>1.2</v>
      </c>
      <c r="N11" s="31"/>
      <c r="O11" s="177"/>
    </row>
    <row r="12" spans="2:16" ht="30.75" customHeight="1">
      <c r="C12" s="148" t="s">
        <v>1</v>
      </c>
      <c r="D12" s="12"/>
      <c r="E12" s="12"/>
      <c r="F12" s="12">
        <v>0</v>
      </c>
      <c r="G12" s="12"/>
      <c r="H12" s="12">
        <v>0</v>
      </c>
      <c r="I12" s="12"/>
      <c r="J12" s="12">
        <v>0</v>
      </c>
      <c r="K12" s="12">
        <v>0</v>
      </c>
      <c r="L12" s="176">
        <v>1075200</v>
      </c>
      <c r="M12" s="31"/>
      <c r="N12" s="31"/>
      <c r="O12" s="177"/>
    </row>
    <row r="13" spans="2:16" ht="30.75" customHeight="1">
      <c r="C13" s="148" t="s">
        <v>509</v>
      </c>
      <c r="D13" s="12"/>
      <c r="E13" s="176">
        <v>72475</v>
      </c>
      <c r="F13" s="176">
        <v>0</v>
      </c>
      <c r="G13" s="176">
        <v>278750</v>
      </c>
      <c r="H13" s="176">
        <v>0</v>
      </c>
      <c r="I13" s="176">
        <v>763775</v>
      </c>
      <c r="J13" s="12">
        <v>0</v>
      </c>
      <c r="K13" s="12">
        <v>0</v>
      </c>
      <c r="L13" s="176">
        <v>1115000</v>
      </c>
      <c r="M13" s="31"/>
      <c r="N13" s="31"/>
      <c r="O13" s="177"/>
    </row>
    <row r="14" spans="2:16" ht="30.75" customHeight="1">
      <c r="C14" s="148" t="s">
        <v>2</v>
      </c>
      <c r="D14" s="12" t="s">
        <v>387</v>
      </c>
      <c r="E14" s="12"/>
      <c r="F14" s="12"/>
      <c r="G14" s="12"/>
      <c r="H14" s="176"/>
      <c r="I14" s="176"/>
      <c r="J14" s="176"/>
      <c r="K14" s="176"/>
      <c r="L14" s="176">
        <v>134000</v>
      </c>
      <c r="M14" s="31" t="s">
        <v>387</v>
      </c>
      <c r="N14" s="31" t="s">
        <v>387</v>
      </c>
      <c r="O14" s="177"/>
    </row>
    <row r="15" spans="2:16" ht="30.75" customHeight="1">
      <c r="C15" s="151" t="s">
        <v>3</v>
      </c>
      <c r="D15" s="106"/>
      <c r="E15" s="106"/>
      <c r="F15" s="106">
        <v>0</v>
      </c>
      <c r="G15" s="106"/>
      <c r="H15" s="106">
        <v>0</v>
      </c>
      <c r="I15" s="106"/>
      <c r="J15" s="106">
        <v>0</v>
      </c>
      <c r="K15" s="106">
        <v>0</v>
      </c>
      <c r="L15" s="178">
        <v>13345200</v>
      </c>
      <c r="M15" s="178"/>
      <c r="N15" s="178"/>
      <c r="O15" s="177"/>
      <c r="P15" s="179"/>
    </row>
    <row r="16" spans="2:16" ht="30.75" customHeight="1">
      <c r="C16" s="144" t="s">
        <v>161</v>
      </c>
      <c r="D16" s="175"/>
      <c r="E16" s="175"/>
      <c r="F16" s="175"/>
      <c r="G16" s="175"/>
      <c r="H16" s="180"/>
      <c r="I16" s="180"/>
      <c r="J16" s="180"/>
      <c r="K16" s="180"/>
      <c r="L16" s="180"/>
      <c r="M16" s="180"/>
      <c r="N16" s="180"/>
      <c r="O16" s="179"/>
      <c r="P16" s="179"/>
    </row>
    <row r="17" spans="3:15" ht="30.75" customHeight="1">
      <c r="C17" s="148" t="s">
        <v>133</v>
      </c>
      <c r="D17" s="12">
        <v>0</v>
      </c>
      <c r="E17" s="12"/>
      <c r="F17" s="12"/>
      <c r="G17" s="12"/>
      <c r="H17" s="176"/>
      <c r="I17" s="176"/>
      <c r="J17" s="176"/>
      <c r="K17" s="176"/>
      <c r="L17" s="176">
        <v>0</v>
      </c>
      <c r="M17" s="31">
        <v>0</v>
      </c>
      <c r="N17" s="31">
        <v>0</v>
      </c>
    </row>
    <row r="18" spans="3:15" ht="30.75" customHeight="1">
      <c r="C18" s="148" t="s">
        <v>134</v>
      </c>
      <c r="D18" s="12"/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31">
        <v>0</v>
      </c>
      <c r="N18" s="31">
        <v>0</v>
      </c>
    </row>
    <row r="19" spans="3:15" ht="30.75" customHeight="1">
      <c r="C19" s="148" t="s">
        <v>511</v>
      </c>
      <c r="D19" s="12"/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31">
        <v>0</v>
      </c>
      <c r="N19" s="31">
        <v>0</v>
      </c>
    </row>
    <row r="20" spans="3:15" ht="30.75" customHeight="1">
      <c r="C20" s="148" t="s">
        <v>132</v>
      </c>
      <c r="D20" s="12"/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31">
        <v>0</v>
      </c>
      <c r="N20" s="31">
        <v>0</v>
      </c>
    </row>
    <row r="21" spans="3:15" ht="30.75" customHeight="1">
      <c r="C21" s="148" t="s">
        <v>150</v>
      </c>
      <c r="D21" s="12"/>
      <c r="E21" s="12" t="s">
        <v>387</v>
      </c>
      <c r="F21" s="12">
        <v>0</v>
      </c>
      <c r="G21" s="12" t="s">
        <v>387</v>
      </c>
      <c r="H21" s="12">
        <v>0</v>
      </c>
      <c r="I21" s="12" t="s">
        <v>387</v>
      </c>
      <c r="J21" s="12">
        <v>0</v>
      </c>
      <c r="K21" s="12">
        <v>0</v>
      </c>
      <c r="L21" s="181">
        <v>34000</v>
      </c>
      <c r="M21" s="31">
        <v>21</v>
      </c>
      <c r="N21" s="31">
        <v>0</v>
      </c>
      <c r="O21" s="177"/>
    </row>
    <row r="22" spans="3:15" ht="30.75" customHeight="1">
      <c r="C22" s="148" t="s">
        <v>4</v>
      </c>
      <c r="D22" s="12"/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31">
        <v>0</v>
      </c>
      <c r="N22" s="31">
        <v>0</v>
      </c>
    </row>
    <row r="23" spans="3:15" ht="30.75" customHeight="1">
      <c r="C23" s="148" t="s">
        <v>157</v>
      </c>
      <c r="D23" s="12"/>
      <c r="E23" s="12"/>
      <c r="F23" s="12"/>
      <c r="G23" s="12"/>
      <c r="H23" s="12"/>
      <c r="I23" s="12"/>
      <c r="J23" s="12"/>
      <c r="K23" s="12"/>
      <c r="L23" s="12"/>
      <c r="M23" s="176"/>
      <c r="N23" s="176"/>
    </row>
    <row r="24" spans="3:15" ht="30.75" customHeight="1">
      <c r="C24" s="158" t="s">
        <v>512</v>
      </c>
      <c r="D24" s="12"/>
      <c r="E24" s="12">
        <v>0</v>
      </c>
      <c r="F24" s="12">
        <v>0</v>
      </c>
      <c r="G24" s="181">
        <v>7986176.8399999999</v>
      </c>
      <c r="H24" s="12">
        <v>0</v>
      </c>
      <c r="I24" s="12">
        <v>0</v>
      </c>
      <c r="J24" s="12">
        <v>0</v>
      </c>
      <c r="K24" s="12">
        <v>0</v>
      </c>
      <c r="L24" s="181">
        <v>7986176.8399999999</v>
      </c>
      <c r="M24" s="31">
        <v>70</v>
      </c>
      <c r="N24" s="31">
        <v>30</v>
      </c>
      <c r="O24" s="177"/>
    </row>
    <row r="25" spans="3:15" ht="30.75" customHeight="1">
      <c r="C25" s="158" t="s">
        <v>513</v>
      </c>
      <c r="D25" s="12"/>
      <c r="E25" s="12">
        <v>0</v>
      </c>
      <c r="F25" s="12">
        <v>0</v>
      </c>
      <c r="G25" s="181">
        <v>246995</v>
      </c>
      <c r="H25" s="12">
        <v>0</v>
      </c>
      <c r="I25" s="12">
        <v>0</v>
      </c>
      <c r="J25" s="12">
        <v>0</v>
      </c>
      <c r="K25" s="12">
        <v>0</v>
      </c>
      <c r="L25" s="181">
        <v>246995</v>
      </c>
      <c r="M25" s="31">
        <v>35</v>
      </c>
      <c r="N25" s="31">
        <v>22</v>
      </c>
      <c r="O25" s="177"/>
    </row>
    <row r="26" spans="3:15" ht="30.75" customHeight="1">
      <c r="C26" s="158" t="s">
        <v>514</v>
      </c>
      <c r="D26" s="12"/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31">
        <v>0</v>
      </c>
      <c r="N26" s="31">
        <v>0</v>
      </c>
      <c r="O26" s="182"/>
    </row>
    <row r="27" spans="3:15" ht="30.75" customHeight="1">
      <c r="C27" s="158" t="s">
        <v>515</v>
      </c>
      <c r="D27" s="12"/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31">
        <v>0</v>
      </c>
      <c r="N27" s="31">
        <v>0</v>
      </c>
    </row>
    <row r="28" spans="3:15" ht="30.75" customHeight="1">
      <c r="C28" s="151" t="s">
        <v>533</v>
      </c>
      <c r="D28" s="106"/>
      <c r="E28" s="115">
        <v>0</v>
      </c>
      <c r="F28" s="115">
        <v>0</v>
      </c>
      <c r="G28" s="183">
        <v>8233171.8399999999</v>
      </c>
      <c r="H28" s="115">
        <v>0</v>
      </c>
      <c r="I28" s="115">
        <v>0</v>
      </c>
      <c r="J28" s="115">
        <v>0</v>
      </c>
      <c r="K28" s="115">
        <v>0</v>
      </c>
      <c r="L28" s="183">
        <v>8267171.8399999999</v>
      </c>
      <c r="M28" s="178"/>
      <c r="N28" s="178"/>
      <c r="O28" s="177"/>
    </row>
    <row r="29" spans="3:15" ht="30.75" customHeight="1">
      <c r="C29" s="24" t="s">
        <v>322</v>
      </c>
      <c r="D29" s="12"/>
      <c r="E29" s="12">
        <v>0</v>
      </c>
      <c r="F29" s="12">
        <v>0</v>
      </c>
      <c r="G29" s="181">
        <v>422473</v>
      </c>
      <c r="H29" s="12">
        <v>0</v>
      </c>
      <c r="I29" s="12">
        <v>0</v>
      </c>
      <c r="J29" s="181">
        <v>912666</v>
      </c>
      <c r="K29" s="12">
        <v>0</v>
      </c>
      <c r="L29" s="181">
        <v>1335139</v>
      </c>
      <c r="M29" s="31">
        <v>194</v>
      </c>
      <c r="N29" s="31">
        <v>122</v>
      </c>
      <c r="O29" s="177"/>
    </row>
    <row r="30" spans="3:15" ht="30.75" customHeight="1">
      <c r="C30" s="24" t="s">
        <v>323</v>
      </c>
      <c r="D30" s="12"/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81">
        <v>973385</v>
      </c>
      <c r="K30" s="12">
        <v>0</v>
      </c>
      <c r="L30" s="181">
        <v>973385</v>
      </c>
      <c r="M30" s="31">
        <v>134</v>
      </c>
      <c r="N30" s="31">
        <v>92</v>
      </c>
      <c r="O30" s="177"/>
    </row>
    <row r="31" spans="3:15" ht="30.75" customHeight="1">
      <c r="C31" s="24" t="s">
        <v>324</v>
      </c>
      <c r="D31" s="12"/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81">
        <v>8465</v>
      </c>
      <c r="K31" s="12">
        <v>0</v>
      </c>
      <c r="L31" s="184">
        <v>8465</v>
      </c>
      <c r="M31" s="31">
        <v>101</v>
      </c>
      <c r="N31" s="31">
        <v>64</v>
      </c>
      <c r="O31" s="177"/>
    </row>
    <row r="32" spans="3:15" ht="30.75" customHeight="1">
      <c r="C32" s="151" t="s">
        <v>517</v>
      </c>
      <c r="D32" s="106"/>
      <c r="E32" s="115">
        <v>0</v>
      </c>
      <c r="F32" s="115">
        <v>0</v>
      </c>
      <c r="G32" s="183">
        <v>422473</v>
      </c>
      <c r="H32" s="115">
        <v>0</v>
      </c>
      <c r="I32" s="115">
        <v>0</v>
      </c>
      <c r="J32" s="183">
        <v>1894516</v>
      </c>
      <c r="K32" s="115">
        <v>0</v>
      </c>
      <c r="L32" s="185">
        <v>2316989</v>
      </c>
      <c r="M32" s="178"/>
      <c r="N32" s="178"/>
      <c r="O32" s="177"/>
    </row>
    <row r="33" spans="3:15" ht="30.75" customHeight="1">
      <c r="C33" s="151" t="s">
        <v>159</v>
      </c>
      <c r="D33" s="106"/>
      <c r="E33" s="115">
        <v>0</v>
      </c>
      <c r="F33" s="115">
        <v>0</v>
      </c>
      <c r="G33" s="183">
        <v>8655644.8399999999</v>
      </c>
      <c r="H33" s="115">
        <v>0</v>
      </c>
      <c r="I33" s="115">
        <v>0</v>
      </c>
      <c r="J33" s="183">
        <v>1894516</v>
      </c>
      <c r="K33" s="115">
        <v>0</v>
      </c>
      <c r="L33" s="185">
        <v>10584160.84</v>
      </c>
      <c r="M33" s="178"/>
      <c r="N33" s="178"/>
      <c r="O33" s="177"/>
    </row>
    <row r="34" spans="3:15" ht="30.75" customHeight="1">
      <c r="C34" s="144" t="s">
        <v>158</v>
      </c>
      <c r="D34" s="175"/>
      <c r="E34" s="180">
        <v>0</v>
      </c>
      <c r="F34" s="180">
        <v>0</v>
      </c>
      <c r="G34" s="180" t="s">
        <v>387</v>
      </c>
      <c r="H34" s="180">
        <v>0</v>
      </c>
      <c r="I34" s="180" t="s">
        <v>387</v>
      </c>
      <c r="J34" s="180">
        <v>0</v>
      </c>
      <c r="K34" s="180">
        <v>0</v>
      </c>
      <c r="L34" s="180">
        <v>119840</v>
      </c>
      <c r="M34" s="186">
        <v>20</v>
      </c>
      <c r="N34" s="180"/>
      <c r="O34" s="177"/>
    </row>
    <row r="35" spans="3:15" ht="30.75" customHeight="1">
      <c r="C35" s="144" t="s">
        <v>518</v>
      </c>
      <c r="D35" s="175"/>
      <c r="E35" s="175">
        <v>0</v>
      </c>
      <c r="F35" s="175">
        <v>0</v>
      </c>
      <c r="G35" s="175">
        <v>0</v>
      </c>
      <c r="H35" s="175">
        <v>0</v>
      </c>
      <c r="I35" s="175">
        <v>0</v>
      </c>
      <c r="J35" s="175">
        <v>0</v>
      </c>
      <c r="K35" s="175">
        <v>0</v>
      </c>
      <c r="L35" s="180">
        <v>0</v>
      </c>
      <c r="M35" s="186">
        <v>0</v>
      </c>
      <c r="N35" s="180"/>
    </row>
    <row r="36" spans="3:15" ht="30.75" customHeight="1">
      <c r="C36" s="144" t="s">
        <v>519</v>
      </c>
      <c r="D36" s="175"/>
      <c r="E36" s="180">
        <v>0</v>
      </c>
      <c r="F36" s="180">
        <v>0</v>
      </c>
      <c r="G36" s="180">
        <v>0</v>
      </c>
      <c r="H36" s="187">
        <v>0</v>
      </c>
      <c r="I36" s="180">
        <v>0</v>
      </c>
      <c r="J36" s="180">
        <v>0</v>
      </c>
      <c r="K36" s="180">
        <v>0</v>
      </c>
      <c r="L36" s="180">
        <v>0</v>
      </c>
      <c r="M36" s="186">
        <v>0</v>
      </c>
      <c r="N36" s="186">
        <v>0</v>
      </c>
    </row>
    <row r="37" spans="3:15" ht="30.75" customHeight="1">
      <c r="C37" s="144" t="s">
        <v>534</v>
      </c>
      <c r="D37" s="180"/>
      <c r="E37" s="180"/>
      <c r="F37" s="180"/>
      <c r="G37" s="180"/>
      <c r="H37" s="187"/>
      <c r="I37" s="180"/>
      <c r="J37" s="180"/>
      <c r="K37" s="180"/>
      <c r="L37" s="180">
        <v>2230000</v>
      </c>
      <c r="M37" s="186"/>
      <c r="N37" s="186"/>
      <c r="O37" s="177"/>
    </row>
    <row r="38" spans="3:15" ht="30.75" customHeight="1">
      <c r="C38" s="163" t="s">
        <v>145</v>
      </c>
      <c r="D38" s="178"/>
      <c r="E38" s="178"/>
      <c r="F38" s="178"/>
      <c r="G38" s="178"/>
      <c r="H38" s="188"/>
      <c r="I38" s="178"/>
      <c r="J38" s="178"/>
      <c r="K38" s="178"/>
      <c r="L38" s="178">
        <v>26279200.84</v>
      </c>
      <c r="M38" s="115"/>
      <c r="N38" s="115"/>
      <c r="O38" s="177"/>
    </row>
    <row r="39" spans="3:15" ht="30.75" customHeight="1">
      <c r="C39" s="189"/>
      <c r="D39" s="189"/>
      <c r="E39" s="171"/>
      <c r="F39" s="171"/>
      <c r="G39" s="171"/>
      <c r="H39" s="28"/>
      <c r="I39" s="171"/>
      <c r="J39" s="171"/>
      <c r="K39" s="171"/>
      <c r="L39" s="171"/>
      <c r="M39" s="2"/>
      <c r="N39" s="2"/>
    </row>
    <row r="40" spans="3:15" ht="25" customHeight="1">
      <c r="D40" s="330" t="s">
        <v>520</v>
      </c>
      <c r="E40" s="330"/>
      <c r="F40" s="330"/>
      <c r="G40" s="330"/>
      <c r="H40" s="330"/>
      <c r="I40" s="330"/>
      <c r="J40" s="330"/>
      <c r="K40" s="330"/>
      <c r="L40" s="330"/>
      <c r="M40" s="330"/>
      <c r="N40" s="330"/>
    </row>
    <row r="41" spans="3:15" ht="25" customHeight="1">
      <c r="D41" s="330" t="s">
        <v>521</v>
      </c>
      <c r="E41" s="330"/>
      <c r="F41" s="330"/>
      <c r="G41" s="330"/>
      <c r="H41" s="330"/>
      <c r="I41" s="330"/>
      <c r="J41" s="330"/>
      <c r="K41" s="330"/>
      <c r="L41" s="330"/>
      <c r="M41" s="330"/>
      <c r="N41" s="330"/>
    </row>
    <row r="42" spans="3:15" ht="25" customHeight="1">
      <c r="D42" s="320" t="s">
        <v>522</v>
      </c>
      <c r="E42" s="320"/>
      <c r="F42" s="320"/>
      <c r="G42" s="320"/>
      <c r="H42" s="320"/>
      <c r="I42" s="320"/>
      <c r="J42" s="320"/>
      <c r="K42" s="320"/>
      <c r="L42" s="320"/>
      <c r="M42" s="320"/>
      <c r="N42" s="320"/>
    </row>
    <row r="43" spans="3:15" ht="25" customHeight="1">
      <c r="D43" s="320" t="s">
        <v>523</v>
      </c>
      <c r="E43" s="320"/>
      <c r="F43" s="320"/>
      <c r="G43" s="320"/>
      <c r="H43" s="320"/>
      <c r="I43" s="320"/>
      <c r="J43" s="320"/>
      <c r="K43" s="320"/>
      <c r="L43" s="320"/>
      <c r="M43" s="320"/>
      <c r="N43" s="320"/>
    </row>
    <row r="44" spans="3:15" ht="25" customHeight="1">
      <c r="D44" s="320" t="s">
        <v>524</v>
      </c>
      <c r="E44" s="320"/>
      <c r="F44" s="320"/>
      <c r="G44" s="320"/>
      <c r="H44" s="320"/>
      <c r="I44" s="320"/>
      <c r="J44" s="320"/>
      <c r="K44" s="320"/>
      <c r="L44" s="320"/>
      <c r="M44" s="320"/>
      <c r="N44" s="320"/>
    </row>
    <row r="45" spans="3:15" ht="25" customHeight="1">
      <c r="D45" s="320" t="s">
        <v>535</v>
      </c>
      <c r="E45" s="320"/>
      <c r="F45" s="320"/>
      <c r="G45" s="320"/>
      <c r="H45" s="320"/>
      <c r="I45" s="320"/>
      <c r="J45" s="320"/>
      <c r="K45" s="320"/>
      <c r="L45" s="320"/>
      <c r="M45" s="320"/>
      <c r="N45" s="320"/>
    </row>
    <row r="46" spans="3:15" ht="25" customHeight="1">
      <c r="D46" s="337" t="s">
        <v>166</v>
      </c>
      <c r="E46" s="337"/>
      <c r="F46" s="337"/>
      <c r="G46" s="337"/>
      <c r="H46" s="337"/>
      <c r="I46" s="337"/>
      <c r="J46" s="337"/>
      <c r="K46" s="337"/>
      <c r="L46" s="337"/>
      <c r="M46" s="337"/>
      <c r="N46" s="337"/>
    </row>
    <row r="47" spans="3:15" ht="25" customHeight="1">
      <c r="D47" s="337" t="s">
        <v>164</v>
      </c>
      <c r="E47" s="337"/>
      <c r="F47" s="337"/>
      <c r="G47" s="337"/>
      <c r="H47" s="337"/>
      <c r="I47" s="337"/>
      <c r="J47" s="337"/>
      <c r="K47" s="337"/>
      <c r="L47" s="337"/>
      <c r="M47" s="337"/>
      <c r="N47" s="337"/>
    </row>
    <row r="48" spans="3:15" ht="25" customHeight="1">
      <c r="D48" s="337" t="s">
        <v>165</v>
      </c>
      <c r="E48" s="337"/>
      <c r="F48" s="337"/>
      <c r="G48" s="337"/>
      <c r="H48" s="337"/>
      <c r="I48" s="337"/>
      <c r="J48" s="337"/>
      <c r="K48" s="337"/>
      <c r="L48" s="337"/>
      <c r="M48" s="337"/>
      <c r="N48" s="337"/>
    </row>
    <row r="49" spans="3:14" ht="30.75" customHeight="1">
      <c r="D49" s="190"/>
      <c r="E49" s="191"/>
      <c r="F49" s="191"/>
      <c r="G49" s="191"/>
      <c r="H49" s="192"/>
      <c r="I49" s="191"/>
      <c r="J49" s="191"/>
      <c r="K49" s="191"/>
      <c r="L49" s="191"/>
      <c r="M49" s="193"/>
      <c r="N49" s="193"/>
    </row>
    <row r="50" spans="3:14" ht="25" customHeight="1">
      <c r="D50" s="311" t="s">
        <v>536</v>
      </c>
      <c r="E50" s="311"/>
      <c r="F50" s="311"/>
      <c r="G50" s="311"/>
      <c r="H50" s="311"/>
      <c r="I50" s="311"/>
      <c r="J50" s="311"/>
      <c r="K50" s="311"/>
      <c r="L50" s="311"/>
      <c r="M50" s="311"/>
      <c r="N50" s="311"/>
    </row>
    <row r="51" spans="3:14" ht="25" customHeight="1">
      <c r="D51" s="311" t="s">
        <v>537</v>
      </c>
      <c r="E51" s="311"/>
      <c r="F51" s="311"/>
      <c r="G51" s="311"/>
      <c r="H51" s="311"/>
      <c r="I51" s="311"/>
      <c r="J51" s="311"/>
      <c r="K51" s="311"/>
      <c r="L51" s="311"/>
      <c r="M51" s="311"/>
      <c r="N51" s="311"/>
    </row>
    <row r="52" spans="3:14" ht="25" customHeight="1">
      <c r="D52" s="311" t="s">
        <v>538</v>
      </c>
      <c r="E52" s="311"/>
      <c r="F52" s="311"/>
      <c r="G52" s="311"/>
      <c r="H52" s="311"/>
      <c r="I52" s="311"/>
      <c r="J52" s="311"/>
      <c r="K52" s="311"/>
      <c r="L52" s="311"/>
      <c r="M52" s="311"/>
      <c r="N52" s="311"/>
    </row>
    <row r="53" spans="3:14" ht="25" customHeight="1">
      <c r="D53" s="311" t="s">
        <v>539</v>
      </c>
      <c r="E53" s="311"/>
      <c r="F53" s="311"/>
      <c r="G53" s="311"/>
      <c r="H53" s="311"/>
      <c r="I53" s="311"/>
      <c r="J53" s="311"/>
      <c r="K53" s="311"/>
      <c r="L53" s="311"/>
      <c r="M53" s="311"/>
      <c r="N53" s="311"/>
    </row>
    <row r="54" spans="3:14" ht="25" customHeight="1">
      <c r="D54" s="311" t="s">
        <v>540</v>
      </c>
      <c r="E54" s="311"/>
      <c r="F54" s="311"/>
      <c r="G54" s="311"/>
      <c r="H54" s="311"/>
      <c r="I54" s="311"/>
      <c r="J54" s="311"/>
      <c r="K54" s="311"/>
      <c r="L54" s="311"/>
      <c r="M54" s="311"/>
      <c r="N54" s="311"/>
    </row>
    <row r="55" spans="3:14" ht="25" customHeight="1">
      <c r="D55" s="311" t="s">
        <v>541</v>
      </c>
      <c r="E55" s="311"/>
      <c r="F55" s="311"/>
      <c r="G55" s="311"/>
      <c r="H55" s="311"/>
      <c r="I55" s="311"/>
      <c r="J55" s="311"/>
      <c r="K55" s="311"/>
      <c r="L55" s="311"/>
      <c r="M55" s="311"/>
      <c r="N55" s="311"/>
    </row>
    <row r="56" spans="3:14" ht="25" customHeight="1">
      <c r="D56" s="311" t="s">
        <v>542</v>
      </c>
      <c r="E56" s="311"/>
      <c r="F56" s="311"/>
      <c r="G56" s="311"/>
      <c r="H56" s="311"/>
      <c r="I56" s="311"/>
      <c r="J56" s="311"/>
      <c r="K56" s="311"/>
      <c r="L56" s="311"/>
      <c r="M56" s="311"/>
      <c r="N56" s="311"/>
    </row>
    <row r="57" spans="3:14" ht="25" customHeight="1">
      <c r="D57" s="311" t="s">
        <v>543</v>
      </c>
      <c r="E57" s="311"/>
      <c r="F57" s="311"/>
      <c r="G57" s="311"/>
      <c r="H57" s="311"/>
      <c r="I57" s="311"/>
      <c r="J57" s="311"/>
      <c r="K57" s="311"/>
      <c r="L57" s="311"/>
      <c r="M57" s="311"/>
      <c r="N57" s="311"/>
    </row>
    <row r="58" spans="3:14" ht="25" customHeight="1">
      <c r="D58" s="311" t="s">
        <v>544</v>
      </c>
      <c r="E58" s="311"/>
      <c r="F58" s="311"/>
      <c r="G58" s="311"/>
      <c r="H58" s="311"/>
      <c r="I58" s="311"/>
      <c r="J58" s="311"/>
      <c r="K58" s="311"/>
      <c r="L58" s="311"/>
      <c r="M58" s="311"/>
      <c r="N58" s="311"/>
    </row>
    <row r="59" spans="3:14" ht="25" customHeight="1">
      <c r="D59" s="311" t="s">
        <v>545</v>
      </c>
      <c r="E59" s="311"/>
      <c r="F59" s="311"/>
      <c r="G59" s="311"/>
      <c r="H59" s="311"/>
      <c r="I59" s="311"/>
      <c r="J59" s="311"/>
      <c r="K59" s="311"/>
      <c r="L59" s="311"/>
      <c r="M59" s="311"/>
      <c r="N59" s="311"/>
    </row>
    <row r="60" spans="3:14" ht="30.75" customHeight="1">
      <c r="C60" s="15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2"/>
    </row>
    <row r="61" spans="3:14" ht="50" customHeight="1">
      <c r="C61" s="319" t="s">
        <v>546</v>
      </c>
      <c r="D61" s="319"/>
      <c r="E61" s="319"/>
      <c r="F61" s="319"/>
      <c r="G61" s="319"/>
      <c r="H61" s="319"/>
      <c r="I61" s="319"/>
      <c r="J61" s="319"/>
      <c r="K61" s="319"/>
      <c r="L61" s="319"/>
    </row>
    <row r="62" spans="3:14" ht="30.75" customHeight="1"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3:14" ht="30.75" customHeight="1">
      <c r="C63" s="8"/>
      <c r="D63" s="341" t="s">
        <v>167</v>
      </c>
      <c r="E63" s="341"/>
      <c r="F63" s="43"/>
      <c r="G63" s="43"/>
      <c r="H63" s="43"/>
      <c r="I63" s="43"/>
      <c r="J63" s="43"/>
      <c r="K63" s="43"/>
      <c r="L63" s="10" t="s">
        <v>301</v>
      </c>
      <c r="M63" s="2"/>
    </row>
    <row r="64" spans="3:14" ht="50" customHeight="1">
      <c r="C64" s="275" t="s">
        <v>325</v>
      </c>
      <c r="D64" s="57" t="s">
        <v>163</v>
      </c>
      <c r="E64" s="57" t="s">
        <v>33</v>
      </c>
      <c r="F64" s="57" t="s">
        <v>126</v>
      </c>
      <c r="G64" s="57" t="s">
        <v>35</v>
      </c>
      <c r="H64" s="57" t="s">
        <v>155</v>
      </c>
      <c r="I64" s="57" t="s">
        <v>162</v>
      </c>
      <c r="J64" s="57" t="s">
        <v>36</v>
      </c>
      <c r="K64" s="142" t="s">
        <v>508</v>
      </c>
      <c r="L64" s="57" t="s">
        <v>12</v>
      </c>
      <c r="M64" s="342"/>
      <c r="N64" s="342"/>
    </row>
    <row r="65" spans="3:14" ht="30.75" customHeight="1">
      <c r="C65" s="144" t="s">
        <v>160</v>
      </c>
      <c r="D65" s="146"/>
      <c r="E65" s="146"/>
      <c r="F65" s="146"/>
      <c r="G65" s="146"/>
      <c r="H65" s="146"/>
      <c r="I65" s="146"/>
      <c r="J65" s="146"/>
      <c r="K65" s="146"/>
      <c r="L65" s="146"/>
      <c r="M65" s="44"/>
      <c r="N65" s="44"/>
    </row>
    <row r="66" spans="3:14" ht="30.75" customHeight="1">
      <c r="C66" s="148" t="s">
        <v>0</v>
      </c>
      <c r="D66" s="56"/>
      <c r="E66" s="112">
        <v>79011818.127449989</v>
      </c>
      <c r="F66" s="56">
        <v>0</v>
      </c>
      <c r="G66" s="56"/>
      <c r="H66" s="56">
        <v>0</v>
      </c>
      <c r="I66" s="112">
        <v>4158516.7435499998</v>
      </c>
      <c r="J66" s="56">
        <v>0</v>
      </c>
      <c r="K66" s="56">
        <v>0</v>
      </c>
      <c r="L66" s="112">
        <v>83170334.870999992</v>
      </c>
      <c r="M66" s="44"/>
    </row>
    <row r="67" spans="3:14" ht="30.75" customHeight="1">
      <c r="C67" s="148" t="s">
        <v>1</v>
      </c>
      <c r="D67" s="56"/>
      <c r="E67" s="56"/>
      <c r="F67" s="56">
        <v>0</v>
      </c>
      <c r="G67" s="56"/>
      <c r="H67" s="56">
        <v>0</v>
      </c>
      <c r="I67" s="56"/>
      <c r="J67" s="56">
        <v>0</v>
      </c>
      <c r="K67" s="56">
        <v>0</v>
      </c>
      <c r="L67" s="112">
        <v>1361216.61</v>
      </c>
      <c r="M67" s="44"/>
    </row>
    <row r="68" spans="3:14" ht="30.75" customHeight="1">
      <c r="C68" s="148" t="s">
        <v>509</v>
      </c>
      <c r="D68" s="56"/>
      <c r="E68" s="112">
        <v>347847.5</v>
      </c>
      <c r="F68" s="112">
        <v>0</v>
      </c>
      <c r="G68" s="112">
        <v>1337875</v>
      </c>
      <c r="H68" s="112">
        <v>0</v>
      </c>
      <c r="I68" s="112">
        <v>3665777.5</v>
      </c>
      <c r="J68" s="56">
        <v>0</v>
      </c>
      <c r="K68" s="56">
        <v>0</v>
      </c>
      <c r="L68" s="112">
        <v>5351500</v>
      </c>
      <c r="M68" s="44"/>
    </row>
    <row r="69" spans="3:14" ht="30.75" customHeight="1">
      <c r="C69" s="148" t="s">
        <v>2</v>
      </c>
      <c r="D69" s="56" t="s">
        <v>387</v>
      </c>
      <c r="E69" s="56"/>
      <c r="F69" s="56"/>
      <c r="G69" s="56"/>
      <c r="H69" s="112"/>
      <c r="I69" s="112"/>
      <c r="J69" s="112"/>
      <c r="K69" s="112"/>
      <c r="L69" s="112">
        <v>616400</v>
      </c>
      <c r="M69" s="44"/>
    </row>
    <row r="70" spans="3:14" ht="30.75" customHeight="1">
      <c r="C70" s="151" t="s">
        <v>3</v>
      </c>
      <c r="D70" s="136"/>
      <c r="E70" s="136"/>
      <c r="F70" s="136">
        <v>0</v>
      </c>
      <c r="G70" s="136">
        <v>1337875</v>
      </c>
      <c r="H70" s="136">
        <v>0</v>
      </c>
      <c r="I70" s="136">
        <v>7824294.2435500007</v>
      </c>
      <c r="J70" s="136">
        <v>0</v>
      </c>
      <c r="K70" s="136">
        <v>0</v>
      </c>
      <c r="L70" s="111">
        <v>90499451.480999991</v>
      </c>
      <c r="M70" s="171"/>
    </row>
    <row r="71" spans="3:14" ht="30.75" customHeight="1">
      <c r="C71" s="144" t="s">
        <v>161</v>
      </c>
      <c r="D71" s="146"/>
      <c r="E71" s="146"/>
      <c r="F71" s="146"/>
      <c r="G71" s="146"/>
      <c r="H71" s="153"/>
      <c r="I71" s="153"/>
      <c r="J71" s="153"/>
      <c r="K71" s="153"/>
      <c r="L71" s="153"/>
      <c r="M71" s="171"/>
    </row>
    <row r="72" spans="3:14" ht="30.75" customHeight="1">
      <c r="C72" s="148" t="s">
        <v>133</v>
      </c>
      <c r="D72" s="56">
        <v>0</v>
      </c>
      <c r="E72" s="56"/>
      <c r="F72" s="56"/>
      <c r="G72" s="56"/>
      <c r="H72" s="112"/>
      <c r="I72" s="112"/>
      <c r="J72" s="112"/>
      <c r="K72" s="112"/>
      <c r="L72" s="112"/>
      <c r="M72" s="44"/>
    </row>
    <row r="73" spans="3:14" ht="30.75" customHeight="1">
      <c r="C73" s="148" t="s">
        <v>134</v>
      </c>
      <c r="D73" s="56"/>
      <c r="E73" s="56">
        <v>0</v>
      </c>
      <c r="F73" s="56">
        <v>0</v>
      </c>
      <c r="G73" s="56">
        <v>0</v>
      </c>
      <c r="H73" s="56">
        <v>0</v>
      </c>
      <c r="I73" s="56">
        <v>0</v>
      </c>
      <c r="J73" s="56">
        <v>0</v>
      </c>
      <c r="K73" s="56">
        <v>0</v>
      </c>
      <c r="L73" s="112">
        <v>0</v>
      </c>
      <c r="M73" s="44"/>
    </row>
    <row r="74" spans="3:14" ht="30.75" customHeight="1">
      <c r="C74" s="148" t="s">
        <v>511</v>
      </c>
      <c r="D74" s="56"/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112">
        <v>0</v>
      </c>
      <c r="M74" s="44"/>
    </row>
    <row r="75" spans="3:14" ht="30.75" customHeight="1">
      <c r="C75" s="148" t="s">
        <v>132</v>
      </c>
      <c r="D75" s="56"/>
      <c r="E75" s="56">
        <v>0</v>
      </c>
      <c r="F75" s="56">
        <v>0</v>
      </c>
      <c r="G75" s="56">
        <v>0</v>
      </c>
      <c r="H75" s="56">
        <v>0</v>
      </c>
      <c r="I75" s="56">
        <v>0</v>
      </c>
      <c r="J75" s="56">
        <v>0</v>
      </c>
      <c r="K75" s="56">
        <v>0</v>
      </c>
      <c r="L75" s="112">
        <v>0</v>
      </c>
      <c r="M75" s="44"/>
      <c r="N75" s="140"/>
    </row>
    <row r="76" spans="3:14" ht="30.75" customHeight="1">
      <c r="C76" s="148" t="s">
        <v>150</v>
      </c>
      <c r="D76" s="56"/>
      <c r="E76" s="56"/>
      <c r="F76" s="56">
        <v>0</v>
      </c>
      <c r="G76" s="56"/>
      <c r="H76" s="56">
        <v>0</v>
      </c>
      <c r="I76" s="56"/>
      <c r="J76" s="56">
        <v>0</v>
      </c>
      <c r="K76" s="56">
        <v>0</v>
      </c>
      <c r="L76" s="112">
        <v>100250</v>
      </c>
      <c r="M76" s="44"/>
      <c r="N76" s="194"/>
    </row>
    <row r="77" spans="3:14" ht="30.75" customHeight="1">
      <c r="C77" s="148" t="s">
        <v>4</v>
      </c>
      <c r="D77" s="56"/>
      <c r="E77" s="56">
        <v>0</v>
      </c>
      <c r="F77" s="56">
        <v>0</v>
      </c>
      <c r="G77" s="56">
        <v>0</v>
      </c>
      <c r="H77" s="56">
        <v>0</v>
      </c>
      <c r="I77" s="56">
        <v>0</v>
      </c>
      <c r="J77" s="56">
        <v>0</v>
      </c>
      <c r="K77" s="56">
        <v>0</v>
      </c>
      <c r="L77" s="112">
        <v>0</v>
      </c>
      <c r="M77" s="44"/>
      <c r="N77" s="2"/>
    </row>
    <row r="78" spans="3:14" ht="30.75" customHeight="1">
      <c r="C78" s="148" t="s">
        <v>157</v>
      </c>
      <c r="D78" s="56"/>
      <c r="E78" s="56"/>
      <c r="F78" s="56"/>
      <c r="G78" s="56"/>
      <c r="H78" s="56"/>
      <c r="I78" s="56"/>
      <c r="J78" s="56"/>
      <c r="K78" s="56"/>
      <c r="L78" s="112"/>
      <c r="M78" s="171"/>
      <c r="N78" s="171"/>
    </row>
    <row r="79" spans="3:14" ht="30.75" customHeight="1">
      <c r="C79" s="158" t="s">
        <v>512</v>
      </c>
      <c r="D79" s="56"/>
      <c r="E79" s="56">
        <v>0</v>
      </c>
      <c r="F79" s="56">
        <v>0</v>
      </c>
      <c r="G79" s="113">
        <v>4289988</v>
      </c>
      <c r="H79" s="56">
        <v>0</v>
      </c>
      <c r="I79" s="56">
        <v>0</v>
      </c>
      <c r="J79" s="56">
        <v>0</v>
      </c>
      <c r="K79" s="56">
        <v>0</v>
      </c>
      <c r="L79" s="112">
        <v>4289988</v>
      </c>
      <c r="M79" s="44"/>
      <c r="N79" s="2"/>
    </row>
    <row r="80" spans="3:14" ht="30.75" customHeight="1">
      <c r="C80" s="158" t="s">
        <v>513</v>
      </c>
      <c r="D80" s="56"/>
      <c r="E80" s="56">
        <v>0</v>
      </c>
      <c r="F80" s="56">
        <v>0</v>
      </c>
      <c r="G80" s="56" t="s">
        <v>387</v>
      </c>
      <c r="H80" s="56">
        <v>0</v>
      </c>
      <c r="I80" s="56">
        <v>0</v>
      </c>
      <c r="J80" s="56">
        <v>0</v>
      </c>
      <c r="K80" s="56">
        <v>0</v>
      </c>
      <c r="L80" s="112">
        <v>124000</v>
      </c>
      <c r="M80" s="44"/>
      <c r="N80" s="2"/>
    </row>
    <row r="81" spans="3:14" ht="30.75" customHeight="1">
      <c r="C81" s="158" t="s">
        <v>514</v>
      </c>
      <c r="D81" s="56"/>
      <c r="E81" s="56">
        <v>0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112">
        <v>0</v>
      </c>
      <c r="M81" s="44"/>
      <c r="N81" s="2"/>
    </row>
    <row r="82" spans="3:14" ht="30.75" customHeight="1">
      <c r="C82" s="158" t="s">
        <v>515</v>
      </c>
      <c r="D82" s="56"/>
      <c r="E82" s="56">
        <v>0</v>
      </c>
      <c r="F82" s="56">
        <v>0</v>
      </c>
      <c r="G82" s="56">
        <v>0</v>
      </c>
      <c r="H82" s="56">
        <v>0</v>
      </c>
      <c r="I82" s="56">
        <v>0</v>
      </c>
      <c r="J82" s="56">
        <v>0</v>
      </c>
      <c r="K82" s="56">
        <v>0</v>
      </c>
      <c r="L82" s="112">
        <v>0</v>
      </c>
      <c r="M82" s="44"/>
      <c r="N82" s="2"/>
    </row>
    <row r="83" spans="3:14" ht="30.75" customHeight="1">
      <c r="C83" s="151" t="s">
        <v>153</v>
      </c>
      <c r="D83" s="136"/>
      <c r="E83" s="195">
        <v>0</v>
      </c>
      <c r="F83" s="195">
        <v>0</v>
      </c>
      <c r="G83" s="195">
        <v>4289988</v>
      </c>
      <c r="H83" s="195">
        <v>0</v>
      </c>
      <c r="I83" s="195">
        <v>0</v>
      </c>
      <c r="J83" s="195">
        <v>0</v>
      </c>
      <c r="K83" s="195">
        <v>0</v>
      </c>
      <c r="L83" s="195">
        <v>4514238</v>
      </c>
      <c r="M83" s="171"/>
      <c r="N83" s="171"/>
    </row>
    <row r="84" spans="3:14" ht="30.75" customHeight="1">
      <c r="C84" s="148" t="s">
        <v>322</v>
      </c>
      <c r="D84" s="56"/>
      <c r="E84" s="56">
        <v>0</v>
      </c>
      <c r="F84" s="56">
        <v>0</v>
      </c>
      <c r="G84" s="113">
        <v>151052</v>
      </c>
      <c r="H84" s="56">
        <v>0</v>
      </c>
      <c r="I84" s="56">
        <v>0</v>
      </c>
      <c r="J84" s="113">
        <v>361153</v>
      </c>
      <c r="K84" s="56">
        <v>0</v>
      </c>
      <c r="L84" s="14">
        <v>512205</v>
      </c>
      <c r="M84" s="44"/>
      <c r="N84" s="2"/>
    </row>
    <row r="85" spans="3:14" ht="30.75" customHeight="1">
      <c r="C85" s="148" t="s">
        <v>323</v>
      </c>
      <c r="D85" s="56"/>
      <c r="E85" s="56">
        <v>0</v>
      </c>
      <c r="F85" s="56">
        <v>0</v>
      </c>
      <c r="G85" s="56">
        <v>0</v>
      </c>
      <c r="H85" s="56">
        <v>0</v>
      </c>
      <c r="I85" s="56">
        <v>0</v>
      </c>
      <c r="J85" s="113">
        <v>102117</v>
      </c>
      <c r="K85" s="56">
        <v>0</v>
      </c>
      <c r="L85" s="14">
        <v>102117</v>
      </c>
      <c r="M85" s="44"/>
      <c r="N85" s="2"/>
    </row>
    <row r="86" spans="3:14" ht="30.75" customHeight="1">
      <c r="C86" s="148" t="s">
        <v>324</v>
      </c>
      <c r="D86" s="56"/>
      <c r="E86" s="56">
        <v>0</v>
      </c>
      <c r="F86" s="56">
        <v>0</v>
      </c>
      <c r="G86" s="56">
        <v>0</v>
      </c>
      <c r="H86" s="56">
        <v>0</v>
      </c>
      <c r="I86" s="56">
        <v>0</v>
      </c>
      <c r="J86" s="113">
        <v>1650</v>
      </c>
      <c r="K86" s="56">
        <v>0</v>
      </c>
      <c r="L86" s="14">
        <v>1650</v>
      </c>
      <c r="M86" s="2"/>
      <c r="N86" s="2"/>
    </row>
    <row r="87" spans="3:14" ht="30.75" customHeight="1">
      <c r="C87" s="151" t="s">
        <v>517</v>
      </c>
      <c r="D87" s="136"/>
      <c r="E87" s="196">
        <v>0</v>
      </c>
      <c r="F87" s="196">
        <v>0</v>
      </c>
      <c r="G87" s="161">
        <v>151052</v>
      </c>
      <c r="H87" s="196">
        <v>0</v>
      </c>
      <c r="I87" s="196">
        <v>0</v>
      </c>
      <c r="J87" s="114">
        <v>464920</v>
      </c>
      <c r="K87" s="196">
        <v>0</v>
      </c>
      <c r="L87" s="195">
        <v>615972</v>
      </c>
      <c r="M87" s="171"/>
      <c r="N87" s="171"/>
    </row>
    <row r="88" spans="3:14" ht="30.75" customHeight="1">
      <c r="C88" s="151" t="s">
        <v>159</v>
      </c>
      <c r="D88" s="136"/>
      <c r="E88" s="195">
        <v>0</v>
      </c>
      <c r="F88" s="195">
        <v>0</v>
      </c>
      <c r="G88" s="195">
        <v>4441040</v>
      </c>
      <c r="H88" s="195">
        <v>0</v>
      </c>
      <c r="I88" s="195">
        <v>0</v>
      </c>
      <c r="J88" s="197">
        <v>464920</v>
      </c>
      <c r="K88" s="195">
        <v>0</v>
      </c>
      <c r="L88" s="195">
        <v>5130210</v>
      </c>
      <c r="M88" s="171"/>
      <c r="N88" s="171"/>
    </row>
    <row r="89" spans="3:14" ht="30.75" customHeight="1">
      <c r="C89" s="144" t="s">
        <v>158</v>
      </c>
      <c r="D89" s="146"/>
      <c r="E89" s="153">
        <v>0</v>
      </c>
      <c r="F89" s="153">
        <v>0</v>
      </c>
      <c r="G89" s="153" t="s">
        <v>387</v>
      </c>
      <c r="H89" s="153">
        <v>0</v>
      </c>
      <c r="I89" s="153" t="s">
        <v>387</v>
      </c>
      <c r="J89" s="153">
        <v>0</v>
      </c>
      <c r="K89" s="153">
        <v>0</v>
      </c>
      <c r="L89" s="153"/>
      <c r="M89" s="2"/>
      <c r="N89" s="171"/>
    </row>
    <row r="90" spans="3:14" ht="30.75" customHeight="1">
      <c r="C90" s="144" t="s">
        <v>518</v>
      </c>
      <c r="D90" s="146"/>
      <c r="E90" s="146">
        <v>0</v>
      </c>
      <c r="F90" s="146">
        <v>0</v>
      </c>
      <c r="G90" s="146">
        <v>0</v>
      </c>
      <c r="H90" s="146">
        <v>0</v>
      </c>
      <c r="I90" s="146">
        <v>0</v>
      </c>
      <c r="J90" s="146">
        <v>0</v>
      </c>
      <c r="K90" s="146">
        <v>0</v>
      </c>
      <c r="L90" s="153">
        <v>0</v>
      </c>
      <c r="M90" s="2"/>
      <c r="N90" s="171"/>
    </row>
    <row r="91" spans="3:14" ht="30.75" customHeight="1">
      <c r="C91" s="144" t="s">
        <v>519</v>
      </c>
      <c r="D91" s="146"/>
      <c r="E91" s="153">
        <v>0</v>
      </c>
      <c r="F91" s="153">
        <v>0</v>
      </c>
      <c r="G91" s="153">
        <v>0</v>
      </c>
      <c r="H91" s="165">
        <v>0</v>
      </c>
      <c r="I91" s="153">
        <v>0</v>
      </c>
      <c r="J91" s="153">
        <v>0</v>
      </c>
      <c r="K91" s="153">
        <v>0</v>
      </c>
      <c r="L91" s="153">
        <v>0</v>
      </c>
      <c r="M91" s="2"/>
      <c r="N91" s="2"/>
    </row>
    <row r="92" spans="3:14" ht="30.75" customHeight="1">
      <c r="C92" s="144" t="s">
        <v>534</v>
      </c>
      <c r="D92" s="198"/>
      <c r="E92" s="153"/>
      <c r="F92" s="153"/>
      <c r="G92" s="153"/>
      <c r="H92" s="165"/>
      <c r="I92" s="153"/>
      <c r="J92" s="153"/>
      <c r="K92" s="153"/>
      <c r="L92" s="153">
        <v>2230000</v>
      </c>
      <c r="M92" s="2"/>
      <c r="N92" s="2"/>
    </row>
    <row r="93" spans="3:14" ht="30.75" customHeight="1">
      <c r="C93" s="163" t="s">
        <v>145</v>
      </c>
      <c r="D93" s="111"/>
      <c r="E93" s="111"/>
      <c r="F93" s="111"/>
      <c r="G93" s="111"/>
      <c r="H93" s="195"/>
      <c r="I93" s="111"/>
      <c r="J93" s="111"/>
      <c r="K93" s="111"/>
      <c r="L93" s="111">
        <v>97859661.480999991</v>
      </c>
      <c r="M93" s="2"/>
      <c r="N93" s="2"/>
    </row>
    <row r="94" spans="3:14" ht="30.75" customHeight="1">
      <c r="C94" s="199"/>
      <c r="D94" s="132"/>
      <c r="E94" s="132"/>
      <c r="F94" s="132"/>
      <c r="G94" s="132"/>
      <c r="H94" s="33"/>
      <c r="I94" s="132"/>
      <c r="J94" s="132"/>
      <c r="K94" s="132"/>
      <c r="L94" s="132"/>
      <c r="M94" s="2"/>
      <c r="N94" s="2"/>
    </row>
    <row r="95" spans="3:14" ht="25" customHeight="1">
      <c r="D95" s="343" t="s">
        <v>520</v>
      </c>
      <c r="E95" s="343"/>
      <c r="F95" s="343"/>
      <c r="G95" s="343"/>
      <c r="H95" s="343"/>
      <c r="I95" s="343"/>
      <c r="J95" s="343"/>
      <c r="K95" s="343"/>
      <c r="L95" s="343"/>
      <c r="M95" s="2"/>
      <c r="N95" s="2"/>
    </row>
    <row r="96" spans="3:14" ht="25" customHeight="1">
      <c r="D96" s="343" t="s">
        <v>521</v>
      </c>
      <c r="E96" s="343"/>
      <c r="F96" s="343"/>
      <c r="G96" s="343"/>
      <c r="H96" s="343"/>
      <c r="I96" s="343"/>
      <c r="J96" s="343"/>
      <c r="K96" s="343"/>
      <c r="L96" s="343"/>
      <c r="M96" s="2"/>
    </row>
    <row r="97" spans="3:14" ht="25" customHeight="1">
      <c r="D97" s="344" t="s">
        <v>522</v>
      </c>
      <c r="E97" s="344"/>
      <c r="F97" s="344"/>
      <c r="G97" s="344"/>
      <c r="H97" s="344"/>
      <c r="I97" s="344"/>
      <c r="J97" s="344"/>
      <c r="K97" s="344"/>
      <c r="L97" s="344"/>
      <c r="M97" s="2"/>
      <c r="N97" s="2"/>
    </row>
    <row r="98" spans="3:14" ht="25" customHeight="1">
      <c r="D98" s="344" t="s">
        <v>523</v>
      </c>
      <c r="E98" s="344"/>
      <c r="F98" s="344"/>
      <c r="G98" s="344"/>
      <c r="H98" s="344"/>
      <c r="I98" s="344"/>
      <c r="J98" s="344"/>
      <c r="K98" s="344"/>
      <c r="L98" s="344"/>
      <c r="M98" s="2"/>
      <c r="N98" s="2"/>
    </row>
    <row r="99" spans="3:14" ht="25" customHeight="1">
      <c r="D99" s="344" t="s">
        <v>524</v>
      </c>
      <c r="E99" s="344"/>
      <c r="F99" s="344"/>
      <c r="G99" s="344"/>
      <c r="H99" s="344"/>
      <c r="I99" s="344"/>
      <c r="J99" s="344"/>
      <c r="K99" s="344"/>
      <c r="L99" s="344"/>
      <c r="M99" s="2"/>
      <c r="N99" s="2"/>
    </row>
    <row r="100" spans="3:14" ht="25" customHeight="1">
      <c r="D100" s="344" t="s">
        <v>535</v>
      </c>
      <c r="E100" s="344"/>
      <c r="F100" s="344"/>
      <c r="G100" s="344"/>
      <c r="H100" s="344"/>
      <c r="I100" s="344"/>
      <c r="J100" s="344"/>
      <c r="K100" s="344"/>
      <c r="L100" s="344"/>
      <c r="M100" s="2"/>
      <c r="N100" s="2"/>
    </row>
    <row r="101" spans="3:14" ht="25" customHeight="1">
      <c r="D101" s="345" t="s">
        <v>166</v>
      </c>
      <c r="E101" s="345"/>
      <c r="F101" s="345"/>
      <c r="G101" s="345"/>
      <c r="H101" s="345"/>
      <c r="I101" s="345"/>
      <c r="J101" s="345"/>
      <c r="K101" s="345"/>
      <c r="L101" s="345"/>
      <c r="M101" s="2"/>
      <c r="N101" s="2"/>
    </row>
    <row r="102" spans="3:14" ht="25" customHeight="1">
      <c r="D102" s="345" t="s">
        <v>164</v>
      </c>
      <c r="E102" s="345"/>
      <c r="F102" s="345"/>
      <c r="G102" s="345"/>
      <c r="H102" s="345"/>
      <c r="I102" s="345"/>
      <c r="J102" s="345"/>
      <c r="K102" s="345"/>
      <c r="L102" s="345"/>
      <c r="M102" s="2"/>
      <c r="N102" s="2"/>
    </row>
    <row r="103" spans="3:14" ht="25" customHeight="1">
      <c r="D103" s="345" t="s">
        <v>165</v>
      </c>
      <c r="E103" s="345"/>
      <c r="F103" s="345"/>
      <c r="G103" s="345"/>
      <c r="H103" s="345"/>
      <c r="I103" s="345"/>
      <c r="J103" s="345"/>
      <c r="K103" s="345"/>
      <c r="L103" s="345"/>
    </row>
    <row r="104" spans="3:14" ht="30.75" customHeight="1">
      <c r="D104" s="200"/>
      <c r="E104" s="201"/>
      <c r="F104" s="201"/>
      <c r="G104" s="193"/>
      <c r="H104" s="201"/>
      <c r="I104" s="201"/>
      <c r="J104" s="201"/>
      <c r="K104" s="201"/>
      <c r="L104" s="193"/>
    </row>
    <row r="105" spans="3:14" ht="25" customHeight="1">
      <c r="D105" s="310" t="s">
        <v>547</v>
      </c>
      <c r="E105" s="310"/>
      <c r="F105" s="310"/>
      <c r="G105" s="310"/>
      <c r="H105" s="310"/>
      <c r="I105" s="310"/>
      <c r="J105" s="310"/>
      <c r="K105" s="310"/>
      <c r="L105" s="310"/>
    </row>
    <row r="106" spans="3:14" ht="30.75" customHeight="1">
      <c r="C106" s="189"/>
      <c r="D106" s="171"/>
      <c r="E106" s="171"/>
      <c r="F106" s="171"/>
      <c r="G106" s="171"/>
      <c r="H106" s="171"/>
      <c r="I106" s="171"/>
      <c r="J106" s="171"/>
      <c r="K106" s="171"/>
      <c r="L106" s="171"/>
      <c r="M106" s="2"/>
      <c r="N106" s="2"/>
    </row>
    <row r="107" spans="3:14" ht="50" customHeight="1">
      <c r="C107" s="319" t="s">
        <v>548</v>
      </c>
      <c r="D107" s="319"/>
      <c r="E107" s="319"/>
      <c r="F107" s="319"/>
      <c r="G107" s="319"/>
      <c r="H107" s="319"/>
      <c r="I107" s="319"/>
      <c r="J107" s="319"/>
      <c r="K107" s="202"/>
      <c r="L107" s="203"/>
      <c r="M107" s="2"/>
    </row>
    <row r="108" spans="3:14" ht="30.75" customHeight="1">
      <c r="C108" s="19"/>
      <c r="D108" s="179"/>
      <c r="E108" s="179"/>
      <c r="F108" s="179"/>
      <c r="G108" s="204"/>
      <c r="H108" s="179"/>
      <c r="I108" s="179"/>
      <c r="J108" s="171"/>
      <c r="K108" s="202"/>
      <c r="L108" s="203"/>
      <c r="M108" s="2"/>
    </row>
    <row r="109" spans="3:14" ht="30.75" customHeight="1">
      <c r="C109" s="15"/>
      <c r="D109" s="179"/>
      <c r="E109" s="179"/>
      <c r="F109" s="179"/>
      <c r="G109" s="204"/>
      <c r="H109" s="179"/>
      <c r="I109" s="44"/>
      <c r="J109" s="10" t="s">
        <v>301</v>
      </c>
      <c r="K109" s="202"/>
      <c r="L109" s="203"/>
      <c r="M109" s="2"/>
    </row>
    <row r="110" spans="3:14" ht="30.75" customHeight="1">
      <c r="C110" s="346" t="s">
        <v>325</v>
      </c>
      <c r="D110" s="306" t="s">
        <v>316</v>
      </c>
      <c r="E110" s="306"/>
      <c r="F110" s="306"/>
      <c r="G110" s="306"/>
      <c r="H110" s="306" t="s">
        <v>317</v>
      </c>
      <c r="I110" s="306" t="s">
        <v>549</v>
      </c>
      <c r="J110" s="306"/>
    </row>
    <row r="111" spans="3:14" ht="30.75" customHeight="1">
      <c r="C111" s="347"/>
      <c r="D111" s="272" t="s">
        <v>550</v>
      </c>
      <c r="E111" s="272" t="s">
        <v>168</v>
      </c>
      <c r="F111" s="272" t="s">
        <v>107</v>
      </c>
      <c r="G111" s="272" t="s">
        <v>106</v>
      </c>
      <c r="H111" s="306"/>
      <c r="I111" s="272" t="s">
        <v>326</v>
      </c>
      <c r="J111" s="272" t="s">
        <v>127</v>
      </c>
      <c r="K111" s="44"/>
      <c r="L111" s="2"/>
    </row>
    <row r="112" spans="3:14" ht="30.75" customHeight="1">
      <c r="C112" s="144" t="s">
        <v>160</v>
      </c>
      <c r="D112" s="205"/>
      <c r="E112" s="205"/>
      <c r="F112" s="206"/>
      <c r="G112" s="205"/>
      <c r="H112" s="206"/>
      <c r="I112" s="206"/>
      <c r="J112" s="153"/>
    </row>
    <row r="113" spans="1:12" ht="30.75" customHeight="1">
      <c r="C113" s="148" t="s">
        <v>0</v>
      </c>
      <c r="D113" s="207"/>
      <c r="E113" s="207"/>
      <c r="F113" s="208"/>
      <c r="G113" s="207">
        <v>35</v>
      </c>
      <c r="H113" s="208">
        <v>23</v>
      </c>
      <c r="I113" s="208"/>
      <c r="J113" s="108"/>
      <c r="K113" s="202"/>
      <c r="L113" s="25"/>
    </row>
    <row r="114" spans="1:12" ht="30.75" customHeight="1">
      <c r="C114" s="148" t="s">
        <v>1</v>
      </c>
      <c r="D114" s="208"/>
      <c r="E114" s="207"/>
      <c r="F114" s="208"/>
      <c r="G114" s="207">
        <v>24.5</v>
      </c>
      <c r="H114" s="208">
        <v>16.100000000000001</v>
      </c>
      <c r="I114" s="208"/>
      <c r="J114" s="108"/>
      <c r="K114" s="202"/>
      <c r="L114" s="25"/>
    </row>
    <row r="115" spans="1:12" ht="30.75" customHeight="1">
      <c r="C115" s="148" t="s">
        <v>509</v>
      </c>
      <c r="D115" s="207"/>
      <c r="E115" s="207"/>
      <c r="F115" s="208"/>
      <c r="G115" s="207">
        <v>28</v>
      </c>
      <c r="H115" s="208">
        <v>4</v>
      </c>
      <c r="I115" s="208"/>
      <c r="J115" s="108"/>
      <c r="K115" s="202"/>
    </row>
    <row r="116" spans="1:12" ht="30.75" customHeight="1">
      <c r="C116" s="148" t="s">
        <v>2</v>
      </c>
      <c r="D116" s="208"/>
      <c r="E116" s="208"/>
      <c r="F116" s="208"/>
      <c r="G116" s="207">
        <v>18</v>
      </c>
      <c r="H116" s="208" t="s">
        <v>387</v>
      </c>
      <c r="I116" s="208"/>
      <c r="J116" s="108"/>
      <c r="K116" s="202"/>
    </row>
    <row r="117" spans="1:12" ht="30.75" customHeight="1">
      <c r="C117" s="144" t="s">
        <v>161</v>
      </c>
      <c r="D117" s="209"/>
      <c r="E117" s="209"/>
      <c r="F117" s="210"/>
      <c r="G117" s="209"/>
      <c r="H117" s="210"/>
      <c r="I117" s="210"/>
      <c r="J117" s="211"/>
      <c r="K117" s="202"/>
    </row>
    <row r="118" spans="1:12" ht="30.75" customHeight="1">
      <c r="C118" s="148" t="s">
        <v>133</v>
      </c>
      <c r="D118" s="212">
        <v>0</v>
      </c>
      <c r="E118" s="212">
        <v>0</v>
      </c>
      <c r="F118" s="207">
        <v>0</v>
      </c>
      <c r="G118" s="207">
        <v>0</v>
      </c>
      <c r="H118" s="207">
        <v>0</v>
      </c>
      <c r="I118" s="208"/>
      <c r="J118" s="108"/>
      <c r="K118" s="202"/>
    </row>
    <row r="119" spans="1:12" ht="30.75" customHeight="1">
      <c r="C119" s="148" t="s">
        <v>134</v>
      </c>
      <c r="D119" s="212">
        <v>0</v>
      </c>
      <c r="E119" s="212">
        <v>0</v>
      </c>
      <c r="F119" s="212">
        <v>0</v>
      </c>
      <c r="G119" s="212">
        <v>0</v>
      </c>
      <c r="H119" s="212">
        <v>0</v>
      </c>
      <c r="I119" s="208"/>
      <c r="J119" s="108"/>
      <c r="K119" s="202"/>
    </row>
    <row r="120" spans="1:12" ht="30.75" customHeight="1">
      <c r="A120" s="6">
        <v>0</v>
      </c>
      <c r="C120" s="148" t="s">
        <v>511</v>
      </c>
      <c r="D120" s="212">
        <v>0</v>
      </c>
      <c r="E120" s="212">
        <v>0</v>
      </c>
      <c r="F120" s="212">
        <v>0</v>
      </c>
      <c r="G120" s="212">
        <v>0</v>
      </c>
      <c r="H120" s="212">
        <v>0</v>
      </c>
      <c r="I120" s="212"/>
      <c r="J120" s="212"/>
      <c r="K120" s="202"/>
    </row>
    <row r="121" spans="1:12" ht="30.75" customHeight="1">
      <c r="C121" s="148" t="s">
        <v>132</v>
      </c>
      <c r="D121" s="212">
        <v>0</v>
      </c>
      <c r="E121" s="212">
        <v>0</v>
      </c>
      <c r="F121" s="212">
        <v>0</v>
      </c>
      <c r="G121" s="212">
        <v>0</v>
      </c>
      <c r="H121" s="212">
        <v>0</v>
      </c>
      <c r="I121" s="11"/>
      <c r="J121" s="11"/>
      <c r="K121" s="8"/>
    </row>
    <row r="122" spans="1:12" ht="30.75" customHeight="1">
      <c r="C122" s="148" t="s">
        <v>150</v>
      </c>
      <c r="D122" s="108">
        <v>6</v>
      </c>
      <c r="E122" s="212">
        <v>10</v>
      </c>
      <c r="F122" s="212">
        <v>60</v>
      </c>
      <c r="G122" s="212">
        <v>76</v>
      </c>
      <c r="H122" s="212">
        <v>60</v>
      </c>
      <c r="I122" s="212"/>
      <c r="J122" s="212"/>
      <c r="K122" s="8"/>
    </row>
    <row r="123" spans="1:12" ht="30.75" customHeight="1">
      <c r="C123" s="148" t="s">
        <v>4</v>
      </c>
      <c r="D123" s="212">
        <v>0</v>
      </c>
      <c r="E123" s="212">
        <v>0</v>
      </c>
      <c r="F123" s="212">
        <v>0</v>
      </c>
      <c r="G123" s="348" t="s">
        <v>445</v>
      </c>
      <c r="H123" s="349"/>
      <c r="I123" s="212"/>
      <c r="J123" s="212"/>
      <c r="K123" s="8"/>
    </row>
    <row r="124" spans="1:12" ht="30.75" customHeight="1">
      <c r="C124" s="148" t="s">
        <v>157</v>
      </c>
      <c r="D124" s="207"/>
      <c r="E124" s="207"/>
      <c r="F124" s="208"/>
      <c r="G124" s="207"/>
      <c r="H124" s="208"/>
      <c r="I124" s="208"/>
      <c r="J124" s="108"/>
      <c r="K124" s="2"/>
    </row>
    <row r="125" spans="1:12" ht="30.75" customHeight="1">
      <c r="C125" s="158" t="s">
        <v>512</v>
      </c>
      <c r="D125" s="108">
        <v>6</v>
      </c>
      <c r="E125" s="212">
        <v>2</v>
      </c>
      <c r="F125" s="212">
        <v>28</v>
      </c>
      <c r="G125" s="212">
        <v>36</v>
      </c>
      <c r="H125" s="212">
        <v>7</v>
      </c>
      <c r="I125" s="212">
        <v>4</v>
      </c>
      <c r="J125" s="212">
        <v>1.5</v>
      </c>
      <c r="K125" s="202"/>
    </row>
    <row r="126" spans="1:12" ht="30.75" customHeight="1">
      <c r="C126" s="158" t="s">
        <v>514</v>
      </c>
      <c r="D126" s="212">
        <v>0</v>
      </c>
      <c r="E126" s="212">
        <v>0</v>
      </c>
      <c r="F126" s="212">
        <v>0</v>
      </c>
      <c r="G126" s="212">
        <v>0</v>
      </c>
      <c r="H126" s="212">
        <v>0</v>
      </c>
      <c r="I126" s="212">
        <v>0</v>
      </c>
      <c r="J126" s="212">
        <v>0</v>
      </c>
      <c r="K126" s="202"/>
    </row>
    <row r="127" spans="1:12" ht="30.75" customHeight="1">
      <c r="C127" s="158" t="s">
        <v>515</v>
      </c>
      <c r="D127" s="212">
        <v>0</v>
      </c>
      <c r="E127" s="212">
        <v>0</v>
      </c>
      <c r="F127" s="212">
        <v>0</v>
      </c>
      <c r="G127" s="212">
        <v>0</v>
      </c>
      <c r="H127" s="212">
        <v>0</v>
      </c>
      <c r="I127" s="212">
        <v>0</v>
      </c>
      <c r="J127" s="212">
        <v>0</v>
      </c>
      <c r="K127" s="202"/>
    </row>
    <row r="128" spans="1:12" ht="30.75" customHeight="1">
      <c r="C128" s="148" t="s">
        <v>322</v>
      </c>
      <c r="D128" s="108">
        <v>20</v>
      </c>
      <c r="E128" s="212">
        <v>15</v>
      </c>
      <c r="F128" s="212">
        <v>95</v>
      </c>
      <c r="G128" s="212">
        <v>95</v>
      </c>
      <c r="H128" s="212">
        <v>36.700000000000003</v>
      </c>
      <c r="I128" s="212">
        <v>6</v>
      </c>
      <c r="J128" s="212"/>
      <c r="K128" s="43"/>
    </row>
    <row r="129" spans="3:16" ht="30.75" customHeight="1">
      <c r="C129" s="148" t="s">
        <v>323</v>
      </c>
      <c r="D129" s="108">
        <v>14</v>
      </c>
      <c r="E129" s="212">
        <v>2.5</v>
      </c>
      <c r="F129" s="212">
        <v>56.5</v>
      </c>
      <c r="G129" s="212">
        <v>56.5</v>
      </c>
      <c r="H129" s="212">
        <v>16.399999999999999</v>
      </c>
      <c r="I129" s="212">
        <v>6</v>
      </c>
      <c r="J129" s="212"/>
      <c r="K129" s="202"/>
    </row>
    <row r="130" spans="3:16" ht="30.75" customHeight="1">
      <c r="C130" s="148" t="s">
        <v>324</v>
      </c>
      <c r="D130" s="108"/>
      <c r="E130" s="212"/>
      <c r="F130" s="212">
        <v>42</v>
      </c>
      <c r="G130" s="212">
        <v>42</v>
      </c>
      <c r="H130" s="212">
        <v>4.4400000000000004</v>
      </c>
      <c r="I130" s="212">
        <v>4</v>
      </c>
      <c r="J130" s="212"/>
      <c r="K130" s="43"/>
      <c r="L130" s="43"/>
    </row>
    <row r="131" spans="3:16" ht="30.75" customHeight="1">
      <c r="C131" s="144" t="s">
        <v>158</v>
      </c>
      <c r="D131" s="211">
        <v>0</v>
      </c>
      <c r="E131" s="213">
        <v>0</v>
      </c>
      <c r="F131" s="213">
        <v>15</v>
      </c>
      <c r="G131" s="213">
        <v>10</v>
      </c>
      <c r="H131" s="213">
        <v>3.9</v>
      </c>
      <c r="I131" s="164"/>
      <c r="J131" s="210"/>
      <c r="K131" s="202"/>
      <c r="L131" s="43"/>
    </row>
    <row r="132" spans="3:16" ht="30.75" customHeight="1">
      <c r="C132" s="144" t="s">
        <v>518</v>
      </c>
      <c r="D132" s="211"/>
      <c r="E132" s="213"/>
      <c r="F132" s="213"/>
      <c r="G132" s="213"/>
      <c r="H132" s="213"/>
      <c r="I132" s="164"/>
      <c r="J132" s="210"/>
      <c r="K132" s="202"/>
      <c r="L132" s="43"/>
    </row>
    <row r="133" spans="3:16" ht="30.75" customHeight="1">
      <c r="C133" s="144" t="s">
        <v>519</v>
      </c>
      <c r="D133" s="211"/>
      <c r="E133" s="213"/>
      <c r="F133" s="213"/>
      <c r="G133" s="213"/>
      <c r="H133" s="213"/>
      <c r="I133" s="213"/>
      <c r="J133" s="213"/>
      <c r="K133" s="43"/>
      <c r="L133" s="43"/>
    </row>
    <row r="134" spans="3:16" ht="30.75" customHeight="1">
      <c r="C134" s="144" t="s">
        <v>551</v>
      </c>
      <c r="D134" s="209"/>
      <c r="E134" s="209"/>
      <c r="F134" s="209"/>
      <c r="G134" s="213">
        <v>15</v>
      </c>
      <c r="H134" s="213">
        <v>1</v>
      </c>
      <c r="I134" s="210"/>
      <c r="J134" s="210"/>
      <c r="K134" s="43"/>
      <c r="L134" s="43"/>
    </row>
    <row r="135" spans="3:16" ht="30.75" customHeight="1">
      <c r="C135" s="189"/>
      <c r="D135" s="171"/>
      <c r="E135" s="171"/>
      <c r="F135" s="171"/>
      <c r="G135" s="214"/>
      <c r="H135" s="28"/>
      <c r="I135" s="171"/>
      <c r="J135" s="171"/>
      <c r="K135" s="171"/>
      <c r="L135" s="171"/>
      <c r="M135" s="2"/>
      <c r="N135" s="2"/>
    </row>
    <row r="136" spans="3:16" ht="25" customHeight="1">
      <c r="D136" s="325" t="s">
        <v>520</v>
      </c>
      <c r="E136" s="325"/>
      <c r="F136" s="325"/>
      <c r="G136" s="325"/>
      <c r="H136" s="325"/>
      <c r="I136" s="325"/>
      <c r="J136" s="325"/>
      <c r="K136" s="43"/>
      <c r="L136" s="43"/>
    </row>
    <row r="137" spans="3:16" ht="25" customHeight="1">
      <c r="D137" s="325" t="s">
        <v>521</v>
      </c>
      <c r="E137" s="325"/>
      <c r="F137" s="325"/>
      <c r="G137" s="325"/>
      <c r="H137" s="325"/>
      <c r="I137" s="325"/>
      <c r="J137" s="325"/>
      <c r="K137" s="43"/>
      <c r="L137" s="43"/>
    </row>
    <row r="138" spans="3:16" ht="25" customHeight="1">
      <c r="D138" s="320" t="s">
        <v>522</v>
      </c>
      <c r="E138" s="320"/>
      <c r="F138" s="320"/>
      <c r="G138" s="320"/>
      <c r="H138" s="320"/>
      <c r="I138" s="320"/>
      <c r="J138" s="320"/>
      <c r="K138" s="8"/>
      <c r="L138" s="8"/>
    </row>
    <row r="139" spans="3:16" ht="25" customHeight="1">
      <c r="D139" s="320" t="s">
        <v>523</v>
      </c>
      <c r="E139" s="320"/>
      <c r="F139" s="320"/>
      <c r="G139" s="320"/>
      <c r="H139" s="320"/>
      <c r="I139" s="320"/>
      <c r="J139" s="320"/>
    </row>
    <row r="140" spans="3:16" ht="25" customHeight="1">
      <c r="D140" s="320" t="s">
        <v>552</v>
      </c>
      <c r="E140" s="320"/>
      <c r="F140" s="320"/>
      <c r="G140" s="320"/>
      <c r="H140" s="320"/>
      <c r="I140" s="320"/>
      <c r="J140" s="320"/>
    </row>
    <row r="141" spans="3:16" ht="25" customHeight="1">
      <c r="D141" s="325" t="s">
        <v>553</v>
      </c>
      <c r="E141" s="325"/>
      <c r="F141" s="325"/>
      <c r="G141" s="325"/>
      <c r="H141" s="325"/>
      <c r="I141" s="325"/>
      <c r="J141" s="325"/>
      <c r="M141" s="2"/>
    </row>
    <row r="142" spans="3:16" ht="25" customHeight="1">
      <c r="D142" s="325" t="s">
        <v>554</v>
      </c>
      <c r="E142" s="325"/>
      <c r="F142" s="325"/>
      <c r="G142" s="325"/>
      <c r="H142" s="325"/>
      <c r="I142" s="325"/>
      <c r="J142" s="325"/>
      <c r="M142" s="2"/>
    </row>
    <row r="143" spans="3:16" ht="25" customHeight="1">
      <c r="D143" s="215"/>
      <c r="E143" s="170"/>
      <c r="F143" s="170"/>
      <c r="G143" s="170"/>
      <c r="H143" s="170"/>
      <c r="I143" s="170"/>
      <c r="J143" s="170"/>
      <c r="M143" s="2"/>
    </row>
    <row r="144" spans="3:16" ht="25" customHeight="1">
      <c r="D144" s="324" t="s">
        <v>555</v>
      </c>
      <c r="E144" s="324"/>
      <c r="F144" s="324"/>
      <c r="G144" s="324"/>
      <c r="H144" s="324"/>
      <c r="I144" s="324"/>
      <c r="J144" s="324"/>
      <c r="K144" s="2"/>
      <c r="L144" s="2"/>
      <c r="M144" s="2"/>
      <c r="N144" s="2"/>
      <c r="O144" s="2"/>
      <c r="P144" s="2"/>
    </row>
    <row r="145" spans="3:16" ht="25" customHeight="1">
      <c r="D145" s="332" t="s">
        <v>556</v>
      </c>
      <c r="E145" s="332"/>
      <c r="F145" s="332"/>
      <c r="G145" s="332"/>
      <c r="H145" s="332"/>
      <c r="I145" s="332"/>
      <c r="J145" s="332"/>
      <c r="K145" s="2"/>
      <c r="L145" s="2"/>
      <c r="M145" s="2"/>
      <c r="N145" s="2"/>
      <c r="O145" s="2"/>
      <c r="P145" s="2"/>
    </row>
    <row r="147" spans="3:16" ht="30.75" customHeight="1">
      <c r="C147" s="42" t="s">
        <v>696</v>
      </c>
      <c r="I147" s="140"/>
      <c r="J147" s="276" t="s">
        <v>691</v>
      </c>
      <c r="K147" s="28"/>
    </row>
    <row r="148" spans="3:16" ht="30.75" customHeight="1">
      <c r="I148" s="139"/>
    </row>
    <row r="149" spans="3:16" ht="50" customHeight="1">
      <c r="C149" s="307" t="s">
        <v>464</v>
      </c>
      <c r="D149" s="307"/>
      <c r="E149" s="307"/>
      <c r="F149" s="307"/>
      <c r="G149" s="307"/>
      <c r="H149" s="307"/>
      <c r="I149" s="307"/>
      <c r="J149" s="307"/>
      <c r="K149" s="37"/>
      <c r="L149" s="37"/>
      <c r="M149" s="37"/>
      <c r="N149" s="37"/>
    </row>
  </sheetData>
  <mergeCells count="52">
    <mergeCell ref="G123:H123"/>
    <mergeCell ref="D142:J142"/>
    <mergeCell ref="D144:J144"/>
    <mergeCell ref="D145:J145"/>
    <mergeCell ref="C149:J149"/>
    <mergeCell ref="D136:J136"/>
    <mergeCell ref="D137:J137"/>
    <mergeCell ref="D138:J138"/>
    <mergeCell ref="D139:J139"/>
    <mergeCell ref="D140:J140"/>
    <mergeCell ref="D141:J141"/>
    <mergeCell ref="D105:L105"/>
    <mergeCell ref="C107:J107"/>
    <mergeCell ref="C110:C111"/>
    <mergeCell ref="D110:G110"/>
    <mergeCell ref="H110:H111"/>
    <mergeCell ref="I110:J110"/>
    <mergeCell ref="D99:L99"/>
    <mergeCell ref="D100:L100"/>
    <mergeCell ref="D101:L101"/>
    <mergeCell ref="D102:L102"/>
    <mergeCell ref="D103:L103"/>
    <mergeCell ref="M64:N64"/>
    <mergeCell ref="D95:L95"/>
    <mergeCell ref="D96:L96"/>
    <mergeCell ref="D97:L97"/>
    <mergeCell ref="D98:L98"/>
    <mergeCell ref="D57:N57"/>
    <mergeCell ref="D58:N58"/>
    <mergeCell ref="D59:N59"/>
    <mergeCell ref="C61:L61"/>
    <mergeCell ref="D63:E63"/>
    <mergeCell ref="D52:N52"/>
    <mergeCell ref="D53:N53"/>
    <mergeCell ref="D54:N54"/>
    <mergeCell ref="D55:N55"/>
    <mergeCell ref="D56:N56"/>
    <mergeCell ref="D46:N46"/>
    <mergeCell ref="D47:N47"/>
    <mergeCell ref="D48:N48"/>
    <mergeCell ref="D50:N50"/>
    <mergeCell ref="D51:N51"/>
    <mergeCell ref="M2:N2"/>
    <mergeCell ref="D42:N42"/>
    <mergeCell ref="D43:N43"/>
    <mergeCell ref="D44:N44"/>
    <mergeCell ref="D45:N45"/>
    <mergeCell ref="C5:N5"/>
    <mergeCell ref="D8:E8"/>
    <mergeCell ref="M9:N9"/>
    <mergeCell ref="D40:N40"/>
    <mergeCell ref="D41:N41"/>
  </mergeCells>
  <phoneticPr fontId="48" type="noConversion"/>
  <hyperlinks>
    <hyperlink ref="C149" location="'lista de datos'!A1" display="Volver al índice"/>
    <hyperlink ref="J147" location="'gestión del tránsito '!A1" display="Siguiente   "/>
    <hyperlink ref="C147" location="'flota de vehículos'!A1" display=" Atrás "/>
  </hyperlinks>
  <pageMargins left="0.19" right="0.4" top="1.37" bottom="0.98" header="0.49" footer="0.49"/>
  <pageSetup scale="44" fitToHeight="5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5" manualBreakCount="5">
    <brk id="28" min="1" max="14" man="1"/>
    <brk id="59" min="1" max="14" man="1"/>
    <brk id="83" min="1" max="14" man="1"/>
    <brk id="105" min="1" max="14" man="1"/>
    <brk id="135" min="1" max="14" man="1"/>
  </rowBreaks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72"/>
  <sheetViews>
    <sheetView zoomScaleSheetLayoutView="40" workbookViewId="0"/>
  </sheetViews>
  <sheetFormatPr baseColWidth="10" defaultColWidth="12.83203125" defaultRowHeight="30.75" customHeight="1" x14ac:dyDescent="0"/>
  <cols>
    <col min="1" max="1" width="12.83203125" style="6" customWidth="1"/>
    <col min="2" max="2" width="59.6640625" style="6" customWidth="1"/>
    <col min="3" max="3" width="20.83203125" style="6" customWidth="1"/>
    <col min="4" max="4" width="13.1640625" style="6" customWidth="1"/>
    <col min="5" max="5" width="23" style="6" customWidth="1"/>
    <col min="6" max="6" width="20" style="6" customWidth="1"/>
    <col min="7" max="7" width="17.5" style="6" customWidth="1"/>
    <col min="8" max="9" width="12.83203125" style="6" customWidth="1"/>
    <col min="10" max="16384" width="12.83203125" style="6"/>
  </cols>
  <sheetData>
    <row r="1" spans="2:13" s="1" customFormat="1" ht="30.75" customHeight="1"/>
    <row r="2" spans="2:13" s="1" customFormat="1" ht="62" customHeight="1">
      <c r="B2" s="2"/>
      <c r="C2" s="2"/>
      <c r="D2" s="2"/>
      <c r="F2" s="288" t="s">
        <v>711</v>
      </c>
      <c r="G2" s="288"/>
    </row>
    <row r="3" spans="2:13" s="1" customFormat="1" ht="30.75" customHeight="1">
      <c r="B3" s="2"/>
      <c r="C3" s="2"/>
      <c r="D3" s="2"/>
      <c r="E3" s="2"/>
      <c r="J3" s="4"/>
      <c r="K3" s="4"/>
      <c r="L3" s="4"/>
      <c r="M3" s="4"/>
    </row>
    <row r="5" spans="2:13" s="216" customFormat="1" ht="50" customHeight="1">
      <c r="B5" s="319" t="s">
        <v>557</v>
      </c>
      <c r="C5" s="319"/>
      <c r="D5" s="319"/>
      <c r="E5" s="319"/>
      <c r="F5" s="319"/>
      <c r="G5" s="319"/>
      <c r="H5" s="5"/>
    </row>
    <row r="6" spans="2:13" s="216" customFormat="1" ht="30" customHeight="1">
      <c r="B6" s="19"/>
      <c r="C6" s="19"/>
      <c r="D6" s="19"/>
      <c r="E6" s="19"/>
      <c r="F6" s="19"/>
      <c r="G6" s="19"/>
      <c r="H6" s="19"/>
    </row>
    <row r="7" spans="2:13" ht="30.75" customHeight="1">
      <c r="B7" s="8"/>
      <c r="C7" s="10" t="s">
        <v>301</v>
      </c>
      <c r="G7" s="217"/>
      <c r="H7" s="8"/>
    </row>
    <row r="8" spans="2:13" ht="50" customHeight="1">
      <c r="B8" s="120" t="s">
        <v>18</v>
      </c>
      <c r="C8" s="120" t="s">
        <v>19</v>
      </c>
      <c r="G8" s="217"/>
      <c r="H8" s="217"/>
      <c r="I8" s="218"/>
      <c r="J8" s="218"/>
      <c r="K8" s="218"/>
    </row>
    <row r="9" spans="2:13" ht="30.75" customHeight="1">
      <c r="B9" s="31" t="s">
        <v>43</v>
      </c>
      <c r="C9" s="14">
        <v>198</v>
      </c>
      <c r="E9" s="25"/>
      <c r="G9" s="217"/>
      <c r="H9" s="217"/>
      <c r="I9" s="218"/>
      <c r="J9" s="218"/>
      <c r="K9" s="218"/>
    </row>
    <row r="10" spans="2:13" ht="30.75" customHeight="1">
      <c r="B10" s="31" t="s">
        <v>45</v>
      </c>
      <c r="C10" s="14">
        <v>198</v>
      </c>
      <c r="G10" s="217"/>
      <c r="H10" s="8"/>
    </row>
    <row r="11" spans="2:13" ht="30.75" customHeight="1">
      <c r="B11" s="31" t="s">
        <v>44</v>
      </c>
      <c r="C11" s="14">
        <v>1200</v>
      </c>
      <c r="G11" s="217"/>
      <c r="H11" s="8"/>
    </row>
    <row r="12" spans="2:13" ht="30.75" customHeight="1">
      <c r="B12" s="31" t="s">
        <v>495</v>
      </c>
      <c r="C12" s="14"/>
      <c r="E12" s="8"/>
      <c r="F12" s="8"/>
      <c r="G12" s="8"/>
    </row>
    <row r="13" spans="2:13" ht="30.75" customHeight="1">
      <c r="B13" s="115" t="s">
        <v>31</v>
      </c>
      <c r="C13" s="195">
        <f>SUM(C9:C12)</f>
        <v>1596</v>
      </c>
      <c r="E13" s="8"/>
      <c r="F13" s="8"/>
      <c r="G13" s="8"/>
    </row>
    <row r="14" spans="2:13" ht="30.75" customHeight="1">
      <c r="B14" s="32"/>
      <c r="C14" s="33"/>
      <c r="E14" s="8"/>
      <c r="F14" s="8"/>
      <c r="G14" s="8"/>
    </row>
    <row r="15" spans="2:13" ht="25" customHeight="1">
      <c r="B15" s="320" t="s">
        <v>558</v>
      </c>
      <c r="C15" s="320"/>
      <c r="D15" s="320"/>
      <c r="E15" s="320"/>
      <c r="F15" s="320"/>
      <c r="G15" s="320"/>
    </row>
    <row r="16" spans="2:13" ht="30.75" customHeight="1">
      <c r="C16" s="133"/>
      <c r="D16" s="8"/>
      <c r="E16" s="8"/>
      <c r="F16" s="8"/>
      <c r="G16" s="8"/>
    </row>
    <row r="17" spans="2:8" s="216" customFormat="1" ht="50" customHeight="1">
      <c r="B17" s="319" t="s">
        <v>559</v>
      </c>
      <c r="C17" s="319"/>
      <c r="D17" s="319"/>
      <c r="E17" s="319"/>
      <c r="F17" s="319"/>
      <c r="G17" s="319"/>
      <c r="H17" s="5"/>
    </row>
    <row r="18" spans="2:8" s="219" customFormat="1" ht="30" customHeight="1">
      <c r="B18" s="19"/>
      <c r="C18" s="19"/>
      <c r="D18" s="19"/>
      <c r="E18" s="19"/>
      <c r="F18" s="19"/>
      <c r="G18" s="19"/>
      <c r="H18" s="5"/>
    </row>
    <row r="19" spans="2:8" ht="30.75" customHeight="1">
      <c r="B19" s="8"/>
      <c r="C19" s="10" t="s">
        <v>301</v>
      </c>
      <c r="D19" s="8"/>
      <c r="E19" s="8"/>
      <c r="F19" s="8"/>
      <c r="G19" s="8"/>
    </row>
    <row r="20" spans="2:8" ht="50" customHeight="1">
      <c r="B20" s="120" t="s">
        <v>50</v>
      </c>
      <c r="C20" s="120" t="s">
        <v>49</v>
      </c>
      <c r="D20" s="8"/>
      <c r="E20" s="8"/>
      <c r="F20" s="8"/>
      <c r="G20" s="8"/>
    </row>
    <row r="21" spans="2:8" ht="30.75" customHeight="1">
      <c r="B21" s="31" t="s">
        <v>57</v>
      </c>
      <c r="C21" s="126" t="s">
        <v>387</v>
      </c>
      <c r="D21" s="217"/>
      <c r="E21" s="25"/>
      <c r="F21" s="8"/>
      <c r="G21" s="8"/>
    </row>
    <row r="22" spans="2:8" ht="30.75" customHeight="1">
      <c r="B22" s="31" t="s">
        <v>47</v>
      </c>
      <c r="C22" s="126" t="s">
        <v>387</v>
      </c>
      <c r="D22" s="8"/>
      <c r="E22" s="8"/>
      <c r="F22" s="8"/>
      <c r="G22" s="8"/>
    </row>
    <row r="23" spans="2:8" ht="42.75" customHeight="1">
      <c r="B23" s="12" t="s">
        <v>560</v>
      </c>
      <c r="C23" s="126" t="s">
        <v>387</v>
      </c>
      <c r="D23" s="8"/>
      <c r="E23" s="8"/>
      <c r="F23" s="8"/>
      <c r="G23" s="8"/>
    </row>
    <row r="24" spans="2:8" ht="30.75" customHeight="1">
      <c r="B24" s="31" t="s">
        <v>61</v>
      </c>
      <c r="C24" s="126">
        <f>25*1.4</f>
        <v>35</v>
      </c>
      <c r="D24" s="8"/>
      <c r="E24" s="8"/>
      <c r="F24" s="8"/>
      <c r="G24" s="8"/>
    </row>
    <row r="25" spans="2:8" ht="30.75" customHeight="1">
      <c r="B25" s="31" t="s">
        <v>48</v>
      </c>
      <c r="C25" s="126" t="s">
        <v>387</v>
      </c>
      <c r="D25" s="8"/>
      <c r="E25" s="8"/>
      <c r="F25" s="8"/>
      <c r="G25" s="8"/>
    </row>
    <row r="26" spans="2:8" ht="30.75" customHeight="1">
      <c r="B26" s="31" t="s">
        <v>561</v>
      </c>
      <c r="C26" s="126"/>
      <c r="D26" s="8"/>
      <c r="E26" s="8"/>
      <c r="F26" s="8"/>
      <c r="G26" s="8"/>
    </row>
    <row r="27" spans="2:8" ht="30.75" customHeight="1">
      <c r="B27" s="115" t="s">
        <v>31</v>
      </c>
      <c r="C27" s="220"/>
      <c r="D27" s="8"/>
      <c r="E27" s="8"/>
      <c r="F27" s="8"/>
      <c r="G27" s="8"/>
    </row>
    <row r="28" spans="2:8" ht="30.75" customHeight="1">
      <c r="B28" s="32"/>
      <c r="C28" s="44"/>
      <c r="D28" s="8"/>
      <c r="E28" s="8"/>
      <c r="F28" s="8"/>
      <c r="G28" s="8"/>
    </row>
    <row r="29" spans="2:8" ht="25" customHeight="1">
      <c r="B29" s="320" t="s">
        <v>562</v>
      </c>
      <c r="C29" s="320"/>
      <c r="D29" s="320"/>
      <c r="E29" s="320"/>
      <c r="F29" s="320"/>
      <c r="G29" s="320"/>
    </row>
    <row r="30" spans="2:8" ht="25" customHeight="1">
      <c r="B30" s="320" t="s">
        <v>563</v>
      </c>
      <c r="C30" s="320"/>
      <c r="D30" s="320"/>
      <c r="E30" s="320"/>
      <c r="F30" s="320"/>
      <c r="G30" s="320"/>
    </row>
    <row r="31" spans="2:8" ht="30.75" customHeight="1">
      <c r="D31" s="8"/>
      <c r="E31" s="8"/>
      <c r="F31" s="8"/>
      <c r="G31" s="8"/>
    </row>
    <row r="32" spans="2:8" s="216" customFormat="1" ht="50" customHeight="1">
      <c r="B32" s="319" t="s">
        <v>564</v>
      </c>
      <c r="C32" s="319"/>
      <c r="D32" s="319"/>
      <c r="E32" s="319"/>
      <c r="F32" s="319"/>
      <c r="G32" s="319"/>
    </row>
    <row r="33" spans="2:7" s="219" customFormat="1" ht="30" customHeight="1">
      <c r="B33" s="19"/>
      <c r="C33" s="19"/>
      <c r="D33" s="19"/>
      <c r="E33" s="19"/>
    </row>
    <row r="34" spans="2:7" ht="30.75" customHeight="1">
      <c r="B34" s="8"/>
      <c r="C34" s="10" t="s">
        <v>301</v>
      </c>
      <c r="D34" s="8"/>
      <c r="E34" s="8"/>
      <c r="F34" s="8"/>
      <c r="G34" s="8"/>
    </row>
    <row r="35" spans="2:7" ht="50" customHeight="1">
      <c r="B35" s="120" t="s">
        <v>223</v>
      </c>
      <c r="C35" s="120" t="s">
        <v>245</v>
      </c>
      <c r="D35" s="8"/>
      <c r="E35" s="8"/>
      <c r="F35" s="8"/>
      <c r="G35" s="8"/>
    </row>
    <row r="36" spans="2:7" ht="30" customHeight="1">
      <c r="B36" s="12" t="s">
        <v>565</v>
      </c>
      <c r="C36" s="11">
        <v>8</v>
      </c>
      <c r="D36" s="8"/>
      <c r="E36" s="8"/>
      <c r="F36" s="8"/>
      <c r="G36" s="8"/>
    </row>
    <row r="37" spans="2:7" ht="30" customHeight="1">
      <c r="B37" s="12" t="s">
        <v>566</v>
      </c>
      <c r="C37" s="11">
        <v>0</v>
      </c>
      <c r="D37" s="8"/>
      <c r="E37" s="8"/>
      <c r="F37" s="8"/>
      <c r="G37" s="8"/>
    </row>
    <row r="38" spans="2:7" ht="30" customHeight="1">
      <c r="B38" s="12" t="s">
        <v>567</v>
      </c>
      <c r="C38" s="11">
        <v>10.8</v>
      </c>
      <c r="D38" s="8"/>
      <c r="E38" s="350"/>
      <c r="F38" s="350"/>
      <c r="G38" s="8"/>
    </row>
    <row r="39" spans="2:7" ht="30" customHeight="1">
      <c r="B39" s="12" t="s">
        <v>568</v>
      </c>
      <c r="C39" s="11">
        <v>95</v>
      </c>
      <c r="E39" s="351" t="s">
        <v>415</v>
      </c>
      <c r="F39" s="351"/>
      <c r="G39" s="8"/>
    </row>
    <row r="40" spans="2:7" ht="30" customHeight="1">
      <c r="B40" s="31" t="s">
        <v>569</v>
      </c>
      <c r="C40" s="11"/>
      <c r="D40" s="8"/>
      <c r="E40" s="8"/>
      <c r="F40" s="8"/>
      <c r="G40" s="8"/>
    </row>
    <row r="41" spans="2:7" ht="30.75" customHeight="1">
      <c r="B41" s="32"/>
      <c r="C41" s="221"/>
      <c r="D41" s="8"/>
      <c r="E41" s="8"/>
      <c r="F41" s="8"/>
      <c r="G41" s="8"/>
    </row>
    <row r="42" spans="2:7" ht="25" customHeight="1">
      <c r="B42" s="320" t="s">
        <v>570</v>
      </c>
      <c r="C42" s="320"/>
      <c r="D42" s="320"/>
      <c r="E42" s="320"/>
      <c r="F42" s="320"/>
      <c r="G42" s="320"/>
    </row>
    <row r="43" spans="2:7" ht="25" customHeight="1">
      <c r="B43" s="320" t="s">
        <v>571</v>
      </c>
      <c r="C43" s="320"/>
      <c r="D43" s="320"/>
      <c r="E43" s="320"/>
      <c r="F43" s="320"/>
      <c r="G43" s="320"/>
    </row>
    <row r="44" spans="2:7" ht="25" customHeight="1">
      <c r="B44" s="320" t="s">
        <v>572</v>
      </c>
      <c r="C44" s="320"/>
      <c r="D44" s="320"/>
      <c r="E44" s="320"/>
      <c r="F44" s="320"/>
      <c r="G44" s="320"/>
    </row>
    <row r="45" spans="2:7" ht="25" customHeight="1">
      <c r="B45" s="320" t="s">
        <v>573</v>
      </c>
      <c r="C45" s="320"/>
      <c r="D45" s="320"/>
      <c r="E45" s="320"/>
      <c r="F45" s="320"/>
      <c r="G45" s="320"/>
    </row>
    <row r="46" spans="2:7" ht="25" customHeight="1">
      <c r="B46" s="325" t="s">
        <v>574</v>
      </c>
      <c r="C46" s="325"/>
      <c r="D46" s="325"/>
      <c r="E46" s="325"/>
      <c r="F46" s="325"/>
      <c r="G46" s="325"/>
    </row>
    <row r="47" spans="2:7" ht="30.75" customHeight="1">
      <c r="B47" s="131"/>
      <c r="C47" s="131"/>
      <c r="D47" s="131"/>
      <c r="E47" s="131"/>
      <c r="F47" s="131"/>
      <c r="G47" s="131"/>
    </row>
    <row r="48" spans="2:7" ht="25" customHeight="1">
      <c r="B48" s="310" t="s">
        <v>575</v>
      </c>
      <c r="C48" s="310"/>
      <c r="D48" s="310"/>
      <c r="E48" s="310"/>
      <c r="F48" s="310"/>
      <c r="G48" s="310"/>
    </row>
    <row r="49" spans="2:8" ht="25" customHeight="1">
      <c r="B49" s="310" t="s">
        <v>576</v>
      </c>
      <c r="C49" s="310"/>
      <c r="D49" s="310"/>
      <c r="E49" s="310"/>
      <c r="F49" s="310"/>
      <c r="G49" s="310"/>
    </row>
    <row r="50" spans="2:8" ht="30.75" customHeight="1">
      <c r="D50" s="44"/>
      <c r="E50" s="43"/>
      <c r="F50" s="8"/>
      <c r="G50" s="8"/>
    </row>
    <row r="51" spans="2:8" s="216" customFormat="1" ht="50" customHeight="1">
      <c r="B51" s="319" t="s">
        <v>577</v>
      </c>
      <c r="C51" s="319"/>
      <c r="D51" s="319"/>
      <c r="E51" s="319"/>
      <c r="F51" s="319"/>
      <c r="G51" s="319"/>
      <c r="H51" s="219"/>
    </row>
    <row r="52" spans="2:8" s="216" customFormat="1" ht="30" customHeight="1">
      <c r="B52" s="19"/>
      <c r="C52" s="19"/>
      <c r="D52" s="19"/>
      <c r="E52" s="19"/>
      <c r="F52" s="219"/>
      <c r="G52" s="219"/>
      <c r="H52" s="219"/>
    </row>
    <row r="53" spans="2:8" ht="30.75" customHeight="1">
      <c r="B53" s="8"/>
      <c r="C53" s="8"/>
      <c r="D53" s="8"/>
      <c r="E53" s="8"/>
      <c r="F53" s="8"/>
      <c r="G53" s="10" t="s">
        <v>301</v>
      </c>
    </row>
    <row r="54" spans="2:8" ht="30.75" customHeight="1">
      <c r="B54" s="352" t="s">
        <v>327</v>
      </c>
      <c r="C54" s="281" t="s">
        <v>578</v>
      </c>
      <c r="D54" s="281"/>
      <c r="E54" s="281" t="s">
        <v>236</v>
      </c>
      <c r="F54" s="281" t="s">
        <v>224</v>
      </c>
      <c r="G54" s="281"/>
    </row>
    <row r="55" spans="2:8" ht="30.75" customHeight="1">
      <c r="B55" s="353"/>
      <c r="C55" s="281" t="s">
        <v>579</v>
      </c>
      <c r="D55" s="281" t="s">
        <v>289</v>
      </c>
      <c r="E55" s="281" t="s">
        <v>243</v>
      </c>
      <c r="F55" s="281" t="s">
        <v>225</v>
      </c>
      <c r="G55" s="281" t="s">
        <v>230</v>
      </c>
    </row>
    <row r="56" spans="2:8" ht="30.75" customHeight="1">
      <c r="B56" s="12" t="s">
        <v>229</v>
      </c>
      <c r="C56" s="126"/>
      <c r="D56" s="126"/>
      <c r="E56" s="126"/>
      <c r="F56" s="126"/>
      <c r="G56" s="126"/>
    </row>
    <row r="57" spans="2:8" ht="41" customHeight="1">
      <c r="B57" s="12" t="s">
        <v>226</v>
      </c>
      <c r="C57" s="122">
        <v>6100</v>
      </c>
      <c r="D57" s="11">
        <v>1.44</v>
      </c>
      <c r="E57" s="11">
        <v>1</v>
      </c>
      <c r="F57" s="11"/>
      <c r="G57" s="11"/>
    </row>
    <row r="58" spans="2:8" ht="30.75" customHeight="1">
      <c r="B58" s="12" t="s">
        <v>242</v>
      </c>
      <c r="C58" s="11"/>
      <c r="D58" s="11"/>
      <c r="E58" s="11"/>
      <c r="F58" s="11"/>
      <c r="G58" s="11"/>
    </row>
    <row r="59" spans="2:8" ht="30.75" customHeight="1">
      <c r="B59" s="12" t="s">
        <v>231</v>
      </c>
      <c r="C59" s="11"/>
      <c r="D59" s="11"/>
      <c r="E59" s="11"/>
      <c r="F59" s="11"/>
      <c r="G59" s="11"/>
    </row>
    <row r="60" spans="2:8" ht="41" customHeight="1">
      <c r="B60" s="12" t="s">
        <v>228</v>
      </c>
      <c r="C60" s="122">
        <v>10420</v>
      </c>
      <c r="D60" s="11"/>
      <c r="E60" s="11">
        <v>5</v>
      </c>
      <c r="F60" s="11">
        <v>0</v>
      </c>
      <c r="G60" s="11">
        <v>0</v>
      </c>
    </row>
    <row r="61" spans="2:8" ht="41" customHeight="1">
      <c r="B61" s="12" t="s">
        <v>227</v>
      </c>
      <c r="C61" s="11">
        <v>0</v>
      </c>
      <c r="D61" s="11"/>
      <c r="E61" s="11"/>
      <c r="F61" s="11">
        <v>0</v>
      </c>
      <c r="G61" s="11"/>
    </row>
    <row r="62" spans="2:8" ht="30.75" customHeight="1">
      <c r="B62" s="106" t="s">
        <v>145</v>
      </c>
      <c r="C62" s="195">
        <f>SUM(C56:C61)</f>
        <v>16520</v>
      </c>
      <c r="D62" s="129"/>
      <c r="E62" s="129"/>
      <c r="F62" s="129"/>
      <c r="G62" s="129"/>
    </row>
    <row r="63" spans="2:8" ht="30.75" customHeight="1">
      <c r="B63" s="137"/>
      <c r="C63" s="33"/>
      <c r="D63" s="221"/>
      <c r="E63" s="221"/>
      <c r="F63" s="221"/>
      <c r="G63" s="221"/>
    </row>
    <row r="64" spans="2:8" ht="30.75" customHeight="1">
      <c r="B64" s="320" t="s">
        <v>580</v>
      </c>
      <c r="C64" s="320"/>
      <c r="D64" s="320"/>
      <c r="E64" s="320"/>
      <c r="F64" s="320"/>
      <c r="G64" s="320"/>
    </row>
    <row r="65" spans="2:8" ht="30.75" customHeight="1">
      <c r="B65" s="325" t="s">
        <v>581</v>
      </c>
      <c r="C65" s="325"/>
      <c r="D65" s="325"/>
      <c r="E65" s="325"/>
      <c r="F65" s="325"/>
      <c r="G65" s="325"/>
    </row>
    <row r="66" spans="2:8" ht="30.75" customHeight="1">
      <c r="B66" s="43"/>
      <c r="C66" s="133"/>
      <c r="D66" s="133"/>
      <c r="E66" s="133"/>
      <c r="F66" s="133"/>
      <c r="G66" s="133"/>
    </row>
    <row r="67" spans="2:8" ht="25" customHeight="1">
      <c r="B67" s="324" t="s">
        <v>441</v>
      </c>
      <c r="C67" s="324"/>
      <c r="D67" s="222"/>
      <c r="E67" s="43"/>
      <c r="F67" s="8"/>
      <c r="G67" s="8"/>
    </row>
    <row r="68" spans="2:8" ht="25" customHeight="1">
      <c r="B68" s="324" t="s">
        <v>582</v>
      </c>
      <c r="C68" s="324"/>
      <c r="D68" s="324"/>
      <c r="E68" s="43"/>
      <c r="F68" s="8"/>
      <c r="G68" s="8"/>
    </row>
    <row r="69" spans="2:8" ht="30.75" customHeight="1">
      <c r="B69" s="43"/>
      <c r="C69" s="44"/>
      <c r="D69" s="43"/>
      <c r="E69" s="43"/>
      <c r="F69" s="8"/>
      <c r="G69" s="8"/>
    </row>
    <row r="70" spans="2:8" ht="30.75" customHeight="1">
      <c r="B70" s="42" t="s">
        <v>697</v>
      </c>
      <c r="C70" s="35"/>
      <c r="F70" s="354" t="s">
        <v>698</v>
      </c>
      <c r="G70" s="354"/>
      <c r="H70" s="35"/>
    </row>
    <row r="72" spans="2:8" ht="50" customHeight="1">
      <c r="B72" s="307" t="s">
        <v>464</v>
      </c>
      <c r="C72" s="307"/>
      <c r="D72" s="307"/>
      <c r="E72" s="307"/>
      <c r="F72" s="307"/>
      <c r="G72" s="307"/>
      <c r="H72" s="37"/>
    </row>
  </sheetData>
  <mergeCells count="24">
    <mergeCell ref="B67:C67"/>
    <mergeCell ref="B68:D68"/>
    <mergeCell ref="F70:G70"/>
    <mergeCell ref="B72:G72"/>
    <mergeCell ref="B49:G49"/>
    <mergeCell ref="B51:G51"/>
    <mergeCell ref="B54:B55"/>
    <mergeCell ref="B64:G64"/>
    <mergeCell ref="B65:G65"/>
    <mergeCell ref="B43:G43"/>
    <mergeCell ref="B44:G44"/>
    <mergeCell ref="B45:G45"/>
    <mergeCell ref="B46:G46"/>
    <mergeCell ref="B48:G48"/>
    <mergeCell ref="F2:G2"/>
    <mergeCell ref="B32:G32"/>
    <mergeCell ref="E38:F38"/>
    <mergeCell ref="E39:F39"/>
    <mergeCell ref="B42:G42"/>
    <mergeCell ref="B5:G5"/>
    <mergeCell ref="B15:G15"/>
    <mergeCell ref="B17:G17"/>
    <mergeCell ref="B29:G29"/>
    <mergeCell ref="B30:G30"/>
  </mergeCells>
  <phoneticPr fontId="48" type="noConversion"/>
  <hyperlinks>
    <hyperlink ref="B72" location="'lista de datos'!A1" display="Volver al índice"/>
    <hyperlink ref="F70" location="'oferta tp publico'!A1" display="Siguiente   "/>
    <hyperlink ref="B70" location="movilidad!A1" display=" Atrás "/>
    <hyperlink ref="F70:G70" location="'oferta tp publico '!A1" display="Siguiente   "/>
  </hyperlinks>
  <pageMargins left="0.19" right="0.4" top="1.7599999999999998" bottom="0.98" header="0.49" footer="0.49"/>
  <pageSetup scale="66" fitToHeight="4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3" manualBreakCount="3">
    <brk id="16" max="7" man="1"/>
    <brk id="31" max="7" man="1"/>
    <brk id="49" max="7" man="1"/>
  </rowBreaks>
  <drawing r:id="rId1"/>
  <legacyDrawing r:id="rId2"/>
  <legacyDrawingHF r:id="rId3"/>
  <extLst>
    <ext xmlns:mx="http://schemas.microsoft.com/office/mac/excel/2008/main" uri="{64002731-A6B0-56B0-2670-7721B7C09600}">
      <mx:PLV Mode="0" OnePage="0" WScale="97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N123"/>
  <sheetViews>
    <sheetView topLeftCell="B1" zoomScaleSheetLayoutView="30" workbookViewId="0">
      <pane xSplit="2" topLeftCell="D1" activePane="topRight" state="frozen"/>
      <selection activeCell="B29" sqref="B29:G29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6"/>
    <col min="2" max="2" width="12.83203125" style="6" customWidth="1"/>
    <col min="3" max="3" width="83" style="6" customWidth="1"/>
    <col min="4" max="4" width="31.83203125" style="6" customWidth="1"/>
    <col min="5" max="5" width="35.83203125" style="6" customWidth="1"/>
    <col min="6" max="6" width="30.5" style="6" customWidth="1"/>
    <col min="7" max="7" width="25.33203125" style="6" customWidth="1"/>
    <col min="8" max="8" width="34.1640625" style="6" customWidth="1"/>
    <col min="9" max="9" width="27.5" style="6" customWidth="1"/>
    <col min="10" max="10" width="20.1640625" style="6" customWidth="1"/>
    <col min="11" max="11" width="18" style="6" customWidth="1"/>
    <col min="12" max="13" width="21.33203125" style="6" customWidth="1"/>
    <col min="14" max="14" width="4" style="6" customWidth="1"/>
    <col min="15" max="16384" width="8.83203125" style="6"/>
  </cols>
  <sheetData>
    <row r="1" spans="2:14" s="1" customFormat="1" ht="30.75" customHeight="1"/>
    <row r="2" spans="2:14" s="1" customFormat="1" ht="62" customHeight="1">
      <c r="B2" s="2"/>
      <c r="C2" s="2"/>
      <c r="D2" s="2"/>
      <c r="E2" s="2"/>
      <c r="F2" s="2"/>
      <c r="L2" s="288" t="s">
        <v>711</v>
      </c>
      <c r="M2" s="288"/>
    </row>
    <row r="3" spans="2:14" s="1" customFormat="1" ht="30.75" customHeight="1">
      <c r="B3" s="2"/>
      <c r="C3" s="2"/>
      <c r="D3" s="2"/>
      <c r="E3" s="2"/>
      <c r="J3" s="4"/>
      <c r="K3" s="4"/>
      <c r="L3" s="4"/>
      <c r="M3" s="4"/>
    </row>
    <row r="5" spans="2:14" ht="50" customHeight="1">
      <c r="C5" s="319" t="s">
        <v>583</v>
      </c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8"/>
    </row>
    <row r="6" spans="2:14" ht="30.75" customHeight="1"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8"/>
    </row>
    <row r="7" spans="2:14" ht="30.75" customHeight="1">
      <c r="C7" s="9"/>
      <c r="D7" s="9"/>
      <c r="E7" s="9"/>
      <c r="F7" s="9"/>
      <c r="G7" s="9"/>
      <c r="H7" s="9"/>
      <c r="I7" s="9"/>
      <c r="J7" s="8"/>
      <c r="K7" s="43"/>
      <c r="L7" s="8"/>
      <c r="M7" s="10" t="s">
        <v>301</v>
      </c>
      <c r="N7" s="8"/>
    </row>
    <row r="8" spans="2:14" ht="30.75" customHeight="1">
      <c r="C8" s="355" t="s">
        <v>28</v>
      </c>
      <c r="D8" s="306" t="s">
        <v>584</v>
      </c>
      <c r="E8" s="306" t="s">
        <v>585</v>
      </c>
      <c r="F8" s="306" t="s">
        <v>586</v>
      </c>
      <c r="G8" s="306" t="s">
        <v>318</v>
      </c>
      <c r="H8" s="306" t="s">
        <v>587</v>
      </c>
      <c r="I8" s="306" t="s">
        <v>588</v>
      </c>
      <c r="J8" s="306" t="s">
        <v>203</v>
      </c>
      <c r="K8" s="306"/>
      <c r="L8" s="306"/>
      <c r="M8" s="306"/>
    </row>
    <row r="9" spans="2:14" ht="30.75" customHeight="1">
      <c r="C9" s="355"/>
      <c r="D9" s="306"/>
      <c r="E9" s="306"/>
      <c r="F9" s="306"/>
      <c r="G9" s="306"/>
      <c r="H9" s="306"/>
      <c r="I9" s="306"/>
      <c r="J9" s="272" t="s">
        <v>32</v>
      </c>
      <c r="K9" s="272" t="s">
        <v>26</v>
      </c>
      <c r="L9" s="272" t="s">
        <v>204</v>
      </c>
      <c r="M9" s="272" t="s">
        <v>205</v>
      </c>
    </row>
    <row r="10" spans="2:14" ht="30.75" customHeight="1">
      <c r="C10" s="23" t="s">
        <v>200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 t="s">
        <v>403</v>
      </c>
      <c r="K10" s="11" t="s">
        <v>403</v>
      </c>
      <c r="L10" s="11" t="s">
        <v>403</v>
      </c>
      <c r="M10" s="11" t="s">
        <v>403</v>
      </c>
    </row>
    <row r="11" spans="2:14" ht="30.75" customHeight="1">
      <c r="C11" s="23" t="s">
        <v>199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 t="s">
        <v>403</v>
      </c>
      <c r="K11" s="11" t="s">
        <v>403</v>
      </c>
      <c r="L11" s="11" t="s">
        <v>403</v>
      </c>
      <c r="M11" s="11" t="s">
        <v>403</v>
      </c>
    </row>
    <row r="12" spans="2:14" ht="39.75" customHeight="1">
      <c r="C12" s="23" t="s">
        <v>202</v>
      </c>
      <c r="D12" s="11" t="s">
        <v>386</v>
      </c>
      <c r="E12" s="11" t="s">
        <v>386</v>
      </c>
      <c r="F12" s="56" t="s">
        <v>589</v>
      </c>
      <c r="G12" s="11"/>
      <c r="H12" s="11" t="s">
        <v>407</v>
      </c>
      <c r="I12" s="11" t="s">
        <v>411</v>
      </c>
      <c r="J12" s="11" t="s">
        <v>387</v>
      </c>
      <c r="K12" s="11" t="s">
        <v>403</v>
      </c>
      <c r="L12" s="11" t="s">
        <v>403</v>
      </c>
      <c r="M12" s="11" t="s">
        <v>387</v>
      </c>
    </row>
    <row r="13" spans="2:14" ht="30.75" customHeight="1">
      <c r="C13" s="23" t="s">
        <v>201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 t="s">
        <v>403</v>
      </c>
      <c r="K13" s="11" t="s">
        <v>403</v>
      </c>
      <c r="L13" s="11" t="s">
        <v>403</v>
      </c>
      <c r="M13" s="11" t="s">
        <v>403</v>
      </c>
    </row>
    <row r="14" spans="2:14" ht="30.75" customHeight="1">
      <c r="C14" s="23" t="s">
        <v>180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 t="s">
        <v>403</v>
      </c>
      <c r="K14" s="11" t="s">
        <v>403</v>
      </c>
      <c r="L14" s="11" t="s">
        <v>403</v>
      </c>
      <c r="M14" s="11" t="s">
        <v>403</v>
      </c>
    </row>
    <row r="15" spans="2:14" ht="30.75" customHeight="1">
      <c r="C15" s="24" t="s">
        <v>66</v>
      </c>
      <c r="D15" s="11" t="s">
        <v>385</v>
      </c>
      <c r="E15" s="56" t="s">
        <v>381</v>
      </c>
      <c r="F15" s="11" t="s">
        <v>408</v>
      </c>
      <c r="G15" s="11">
        <v>362</v>
      </c>
      <c r="H15" s="11" t="s">
        <v>407</v>
      </c>
      <c r="I15" s="11" t="s">
        <v>412</v>
      </c>
      <c r="J15" s="56" t="s">
        <v>387</v>
      </c>
      <c r="K15" s="56" t="s">
        <v>387</v>
      </c>
      <c r="L15" s="56" t="s">
        <v>387</v>
      </c>
      <c r="M15" s="56" t="s">
        <v>403</v>
      </c>
    </row>
    <row r="16" spans="2:14" ht="30.75" customHeight="1">
      <c r="C16" s="24" t="s">
        <v>22</v>
      </c>
      <c r="D16" s="11">
        <v>0</v>
      </c>
      <c r="E16" s="56">
        <v>0</v>
      </c>
      <c r="F16" s="11">
        <v>0</v>
      </c>
      <c r="G16" s="11">
        <v>0</v>
      </c>
      <c r="H16" s="11">
        <v>0</v>
      </c>
      <c r="I16" s="11">
        <v>0</v>
      </c>
      <c r="J16" s="11" t="s">
        <v>403</v>
      </c>
      <c r="K16" s="11" t="s">
        <v>403</v>
      </c>
      <c r="L16" s="11" t="s">
        <v>403</v>
      </c>
      <c r="M16" s="11" t="s">
        <v>403</v>
      </c>
    </row>
    <row r="17" spans="3:14" ht="30.75" customHeight="1">
      <c r="C17" s="24" t="s">
        <v>23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</row>
    <row r="18" spans="3:14" ht="30.75" customHeight="1">
      <c r="C18" s="24" t="s">
        <v>590</v>
      </c>
      <c r="D18" s="11" t="s">
        <v>413</v>
      </c>
      <c r="E18" s="56" t="s">
        <v>414</v>
      </c>
      <c r="F18" s="56" t="s">
        <v>384</v>
      </c>
      <c r="G18" s="11">
        <v>231</v>
      </c>
      <c r="H18" s="11" t="s">
        <v>407</v>
      </c>
      <c r="I18" s="11" t="s">
        <v>412</v>
      </c>
      <c r="J18" s="56" t="s">
        <v>387</v>
      </c>
      <c r="K18" s="56" t="s">
        <v>387</v>
      </c>
      <c r="L18" s="56" t="s">
        <v>387</v>
      </c>
      <c r="M18" s="56" t="s">
        <v>387</v>
      </c>
    </row>
    <row r="19" spans="3:14" ht="30.75" customHeight="1">
      <c r="C19" s="24" t="s">
        <v>591</v>
      </c>
      <c r="D19" s="11" t="s">
        <v>413</v>
      </c>
      <c r="E19" s="56" t="s">
        <v>414</v>
      </c>
      <c r="F19" s="56" t="s">
        <v>384</v>
      </c>
      <c r="G19" s="11"/>
      <c r="H19" s="11" t="s">
        <v>407</v>
      </c>
      <c r="I19" s="11" t="s">
        <v>412</v>
      </c>
      <c r="J19" s="56" t="s">
        <v>387</v>
      </c>
      <c r="K19" s="56" t="s">
        <v>387</v>
      </c>
      <c r="L19" s="56" t="s">
        <v>387</v>
      </c>
      <c r="M19" s="56" t="s">
        <v>387</v>
      </c>
    </row>
    <row r="20" spans="3:14" ht="30.75" customHeight="1">
      <c r="C20" s="24" t="s">
        <v>592</v>
      </c>
      <c r="D20" s="11">
        <v>0</v>
      </c>
      <c r="E20" s="56">
        <v>0</v>
      </c>
      <c r="F20" s="56">
        <v>0</v>
      </c>
      <c r="G20" s="11">
        <v>0</v>
      </c>
      <c r="H20" s="11">
        <v>0</v>
      </c>
      <c r="I20" s="11">
        <v>0</v>
      </c>
      <c r="J20" s="56">
        <v>0</v>
      </c>
      <c r="K20" s="56">
        <v>0</v>
      </c>
      <c r="L20" s="56">
        <v>0</v>
      </c>
      <c r="M20" s="56">
        <v>0</v>
      </c>
    </row>
    <row r="21" spans="3:14" ht="30.75" customHeight="1">
      <c r="C21" s="24" t="s">
        <v>593</v>
      </c>
      <c r="D21" s="11">
        <v>0</v>
      </c>
      <c r="E21" s="56">
        <v>0</v>
      </c>
      <c r="F21" s="56">
        <v>0</v>
      </c>
      <c r="G21" s="11">
        <v>0</v>
      </c>
      <c r="H21" s="11">
        <v>0</v>
      </c>
      <c r="I21" s="11">
        <v>0</v>
      </c>
      <c r="J21" s="56">
        <v>0</v>
      </c>
      <c r="K21" s="56">
        <v>0</v>
      </c>
      <c r="L21" s="56">
        <v>0</v>
      </c>
      <c r="M21" s="56">
        <v>0</v>
      </c>
    </row>
    <row r="22" spans="3:14" ht="30.75" customHeight="1">
      <c r="C22" s="24" t="s">
        <v>24</v>
      </c>
      <c r="D22" s="11" t="s">
        <v>385</v>
      </c>
      <c r="E22" s="56" t="s">
        <v>381</v>
      </c>
      <c r="F22" s="56" t="s">
        <v>384</v>
      </c>
      <c r="G22" s="11">
        <v>5</v>
      </c>
      <c r="H22" s="11" t="s">
        <v>406</v>
      </c>
      <c r="I22" s="11" t="s">
        <v>383</v>
      </c>
      <c r="J22" s="56" t="s">
        <v>387</v>
      </c>
      <c r="K22" s="56" t="s">
        <v>387</v>
      </c>
      <c r="L22" s="56" t="s">
        <v>387</v>
      </c>
      <c r="M22" s="56" t="s">
        <v>387</v>
      </c>
    </row>
    <row r="23" spans="3:14" ht="30.75" customHeight="1">
      <c r="C23" s="24" t="s">
        <v>25</v>
      </c>
      <c r="D23" s="11" t="s">
        <v>386</v>
      </c>
      <c r="E23" s="56" t="s">
        <v>381</v>
      </c>
      <c r="F23" s="56" t="s">
        <v>384</v>
      </c>
      <c r="G23" s="11">
        <v>1</v>
      </c>
      <c r="H23" s="11" t="s">
        <v>382</v>
      </c>
      <c r="I23" s="11" t="s">
        <v>383</v>
      </c>
      <c r="J23" s="56" t="s">
        <v>387</v>
      </c>
      <c r="K23" s="56" t="s">
        <v>387</v>
      </c>
      <c r="L23" s="56" t="s">
        <v>387</v>
      </c>
      <c r="M23" s="56" t="s">
        <v>387</v>
      </c>
    </row>
    <row r="24" spans="3:14" ht="30.75" customHeight="1">
      <c r="C24" s="23" t="s">
        <v>151</v>
      </c>
      <c r="D24" s="11" t="s">
        <v>386</v>
      </c>
      <c r="E24" s="56" t="s">
        <v>381</v>
      </c>
      <c r="F24" s="56" t="s">
        <v>384</v>
      </c>
      <c r="G24" s="11">
        <v>1</v>
      </c>
      <c r="H24" s="11" t="s">
        <v>382</v>
      </c>
      <c r="I24" s="11" t="s">
        <v>383</v>
      </c>
      <c r="J24" s="56" t="s">
        <v>387</v>
      </c>
      <c r="K24" s="56" t="s">
        <v>387</v>
      </c>
      <c r="L24" s="56" t="s">
        <v>387</v>
      </c>
      <c r="M24" s="56" t="s">
        <v>387</v>
      </c>
    </row>
    <row r="25" spans="3:14" ht="30.75" customHeight="1">
      <c r="C25" s="24" t="s">
        <v>184</v>
      </c>
      <c r="D25" s="11" t="s">
        <v>386</v>
      </c>
      <c r="E25" s="11" t="s">
        <v>386</v>
      </c>
      <c r="F25" s="11" t="s">
        <v>408</v>
      </c>
      <c r="G25" s="11" t="s">
        <v>387</v>
      </c>
      <c r="H25" s="11" t="s">
        <v>407</v>
      </c>
      <c r="I25" s="11" t="s">
        <v>411</v>
      </c>
      <c r="J25" s="11" t="s">
        <v>387</v>
      </c>
      <c r="K25" s="11" t="s">
        <v>403</v>
      </c>
      <c r="L25" s="11" t="s">
        <v>403</v>
      </c>
      <c r="M25" s="11" t="s">
        <v>403</v>
      </c>
    </row>
    <row r="26" spans="3:14" ht="30.75" customHeight="1">
      <c r="C26" s="223"/>
      <c r="D26" s="44"/>
      <c r="E26" s="224"/>
      <c r="F26" s="44"/>
      <c r="G26" s="44"/>
      <c r="H26" s="44"/>
      <c r="I26" s="44"/>
      <c r="J26" s="224"/>
      <c r="K26" s="224"/>
      <c r="L26" s="224"/>
      <c r="M26" s="224"/>
    </row>
    <row r="27" spans="3:14" ht="25" customHeight="1">
      <c r="D27" s="356" t="s">
        <v>594</v>
      </c>
      <c r="E27" s="356"/>
      <c r="F27" s="356"/>
      <c r="G27" s="356"/>
      <c r="H27" s="356"/>
      <c r="I27" s="356"/>
      <c r="J27" s="356"/>
      <c r="K27" s="356"/>
      <c r="L27" s="356"/>
      <c r="M27" s="356"/>
      <c r="N27" s="43"/>
    </row>
    <row r="28" spans="3:14" ht="25" customHeight="1">
      <c r="D28" s="356" t="s">
        <v>595</v>
      </c>
      <c r="E28" s="356"/>
      <c r="F28" s="356"/>
      <c r="G28" s="356"/>
      <c r="H28" s="356"/>
      <c r="I28" s="356"/>
      <c r="J28" s="356"/>
      <c r="K28" s="356"/>
      <c r="L28" s="356"/>
      <c r="M28" s="356"/>
      <c r="N28" s="43"/>
    </row>
    <row r="29" spans="3:14" ht="25" customHeight="1">
      <c r="D29" s="356" t="s">
        <v>596</v>
      </c>
      <c r="E29" s="356"/>
      <c r="F29" s="356"/>
      <c r="G29" s="356"/>
      <c r="H29" s="356"/>
      <c r="I29" s="356"/>
      <c r="J29" s="356"/>
      <c r="K29" s="356"/>
      <c r="L29" s="356"/>
      <c r="M29" s="356"/>
      <c r="N29" s="43"/>
    </row>
    <row r="30" spans="3:14" ht="25" customHeight="1">
      <c r="D30" s="356" t="s">
        <v>597</v>
      </c>
      <c r="E30" s="356"/>
      <c r="F30" s="356"/>
      <c r="G30" s="356"/>
      <c r="H30" s="356"/>
      <c r="I30" s="356"/>
      <c r="J30" s="356"/>
      <c r="K30" s="356"/>
      <c r="L30" s="356"/>
      <c r="M30" s="356"/>
      <c r="N30" s="43"/>
    </row>
    <row r="31" spans="3:14" ht="25" customHeight="1">
      <c r="D31" s="356" t="s">
        <v>598</v>
      </c>
      <c r="E31" s="356"/>
      <c r="F31" s="356"/>
      <c r="G31" s="356"/>
      <c r="H31" s="356"/>
      <c r="I31" s="356"/>
      <c r="J31" s="356"/>
      <c r="K31" s="356"/>
      <c r="L31" s="356"/>
      <c r="M31" s="356"/>
      <c r="N31" s="43"/>
    </row>
    <row r="32" spans="3:14" ht="25" customHeight="1">
      <c r="D32" s="225"/>
      <c r="E32" s="170"/>
      <c r="F32" s="170"/>
      <c r="G32" s="170"/>
      <c r="H32" s="170"/>
      <c r="I32" s="226"/>
      <c r="J32" s="223"/>
      <c r="K32" s="223"/>
      <c r="L32" s="223"/>
      <c r="M32" s="193"/>
      <c r="N32" s="43"/>
    </row>
    <row r="33" spans="3:14" ht="25" customHeight="1">
      <c r="D33" s="357" t="s">
        <v>599</v>
      </c>
      <c r="E33" s="357"/>
      <c r="F33" s="357"/>
      <c r="G33" s="357"/>
      <c r="H33" s="357"/>
      <c r="I33" s="357"/>
      <c r="J33" s="357"/>
      <c r="K33" s="357"/>
      <c r="L33" s="357"/>
      <c r="M33" s="357"/>
      <c r="N33" s="43"/>
    </row>
    <row r="34" spans="3:14" ht="30.75" customHeight="1">
      <c r="C34" s="227"/>
      <c r="D34" s="8"/>
      <c r="E34" s="8"/>
      <c r="F34" s="8"/>
      <c r="G34" s="8"/>
      <c r="H34" s="8"/>
      <c r="I34" s="227"/>
      <c r="J34" s="140"/>
      <c r="K34" s="140"/>
      <c r="L34" s="140"/>
      <c r="M34" s="44"/>
      <c r="N34" s="43"/>
    </row>
    <row r="35" spans="3:14" s="216" customFormat="1" ht="50" customHeight="1">
      <c r="C35" s="319" t="s">
        <v>600</v>
      </c>
      <c r="D35" s="319"/>
      <c r="E35" s="319"/>
      <c r="F35" s="319"/>
      <c r="G35" s="319"/>
      <c r="H35" s="319"/>
      <c r="I35" s="319"/>
      <c r="J35" s="319"/>
      <c r="K35" s="319"/>
      <c r="L35" s="319"/>
      <c r="M35" s="319"/>
    </row>
    <row r="36" spans="3:14" s="219" customFormat="1" ht="30.75" customHeight="1">
      <c r="C36" s="19"/>
    </row>
    <row r="37" spans="3:14" ht="30.75" customHeight="1">
      <c r="C37" s="9"/>
      <c r="D37" s="8"/>
      <c r="E37" s="8"/>
      <c r="F37" s="8"/>
      <c r="G37" s="8"/>
      <c r="H37" s="8"/>
      <c r="I37" s="8"/>
      <c r="J37" s="8"/>
      <c r="K37" s="8"/>
      <c r="L37" s="8"/>
      <c r="M37" s="10" t="s">
        <v>301</v>
      </c>
    </row>
    <row r="38" spans="3:14" ht="30.75" customHeight="1">
      <c r="C38" s="355" t="s">
        <v>28</v>
      </c>
      <c r="D38" s="306" t="s">
        <v>206</v>
      </c>
      <c r="E38" s="272" t="s">
        <v>27</v>
      </c>
      <c r="F38" s="272" t="s">
        <v>41</v>
      </c>
      <c r="G38" s="272" t="s">
        <v>123</v>
      </c>
      <c r="H38" s="272" t="s">
        <v>329</v>
      </c>
      <c r="I38" s="272" t="s">
        <v>135</v>
      </c>
      <c r="J38" s="272" t="s">
        <v>121</v>
      </c>
      <c r="K38" s="272" t="s">
        <v>122</v>
      </c>
      <c r="L38" s="306" t="s">
        <v>601</v>
      </c>
      <c r="M38" s="306"/>
    </row>
    <row r="39" spans="3:14" ht="30.75" customHeight="1">
      <c r="C39" s="355"/>
      <c r="D39" s="306"/>
      <c r="E39" s="273" t="s">
        <v>602</v>
      </c>
      <c r="F39" s="273" t="s">
        <v>603</v>
      </c>
      <c r="G39" s="272" t="s">
        <v>124</v>
      </c>
      <c r="H39" s="272" t="s">
        <v>244</v>
      </c>
      <c r="I39" s="272" t="s">
        <v>604</v>
      </c>
      <c r="J39" s="272" t="s">
        <v>605</v>
      </c>
      <c r="K39" s="272" t="s">
        <v>606</v>
      </c>
      <c r="L39" s="272" t="s">
        <v>207</v>
      </c>
      <c r="M39" s="272" t="s">
        <v>208</v>
      </c>
    </row>
    <row r="40" spans="3:14" ht="30.75" customHeight="1">
      <c r="C40" s="23" t="s">
        <v>201</v>
      </c>
      <c r="D40" s="11">
        <v>0</v>
      </c>
      <c r="E40" s="56">
        <v>0</v>
      </c>
      <c r="F40" s="56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</row>
    <row r="41" spans="3:14" ht="30.75" customHeight="1">
      <c r="C41" s="23" t="s">
        <v>180</v>
      </c>
      <c r="D41" s="11">
        <v>0</v>
      </c>
      <c r="E41" s="56">
        <v>0</v>
      </c>
      <c r="F41" s="56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</row>
    <row r="42" spans="3:14" ht="30.75" customHeight="1">
      <c r="C42" s="24" t="s">
        <v>66</v>
      </c>
      <c r="D42" s="56">
        <v>563</v>
      </c>
      <c r="E42" s="56" t="s">
        <v>387</v>
      </c>
      <c r="F42" s="56" t="s">
        <v>387</v>
      </c>
      <c r="G42" s="56" t="s">
        <v>387</v>
      </c>
      <c r="H42" s="56" t="s">
        <v>387</v>
      </c>
      <c r="I42" s="56" t="s">
        <v>387</v>
      </c>
      <c r="J42" s="56" t="s">
        <v>387</v>
      </c>
      <c r="K42" s="11" t="s">
        <v>421</v>
      </c>
      <c r="L42" s="11">
        <v>0</v>
      </c>
      <c r="M42" s="11">
        <v>0</v>
      </c>
    </row>
    <row r="43" spans="3:14" ht="30.75" customHeight="1">
      <c r="C43" s="24" t="s">
        <v>22</v>
      </c>
      <c r="D43" s="56">
        <v>0</v>
      </c>
      <c r="E43" s="56">
        <v>0</v>
      </c>
      <c r="F43" s="56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</row>
    <row r="44" spans="3:14" ht="30.75" customHeight="1">
      <c r="C44" s="24" t="s">
        <v>23</v>
      </c>
      <c r="D44" s="56"/>
      <c r="E44" s="112"/>
      <c r="F44" s="108"/>
      <c r="G44" s="11"/>
      <c r="H44" s="108"/>
      <c r="I44" s="11"/>
      <c r="J44" s="11"/>
      <c r="K44" s="11"/>
      <c r="L44" s="11"/>
      <c r="M44" s="11"/>
    </row>
    <row r="45" spans="3:14" ht="30.75" customHeight="1">
      <c r="C45" s="24" t="s">
        <v>607</v>
      </c>
      <c r="D45" s="228">
        <v>1371</v>
      </c>
      <c r="E45" s="228">
        <v>63838</v>
      </c>
      <c r="F45" s="56">
        <v>184</v>
      </c>
      <c r="G45" s="11">
        <v>15</v>
      </c>
      <c r="H45" s="11">
        <v>12</v>
      </c>
      <c r="I45" s="11">
        <v>250</v>
      </c>
      <c r="J45" s="11" t="s">
        <v>428</v>
      </c>
      <c r="K45" s="11" t="s">
        <v>421</v>
      </c>
      <c r="L45" s="11">
        <v>0</v>
      </c>
      <c r="M45" s="11">
        <v>0</v>
      </c>
    </row>
    <row r="46" spans="3:14" ht="30.75" customHeight="1">
      <c r="C46" s="24" t="s">
        <v>608</v>
      </c>
      <c r="D46" s="228" t="s">
        <v>422</v>
      </c>
      <c r="E46" s="228" t="s">
        <v>422</v>
      </c>
      <c r="F46" s="228" t="s">
        <v>422</v>
      </c>
      <c r="G46" s="228" t="s">
        <v>422</v>
      </c>
      <c r="H46" s="228" t="s">
        <v>422</v>
      </c>
      <c r="I46" s="228" t="s">
        <v>422</v>
      </c>
      <c r="J46" s="11" t="s">
        <v>428</v>
      </c>
      <c r="K46" s="228" t="s">
        <v>422</v>
      </c>
      <c r="L46" s="11">
        <v>0</v>
      </c>
      <c r="M46" s="11">
        <v>0</v>
      </c>
    </row>
    <row r="47" spans="3:14" ht="30.75" customHeight="1">
      <c r="C47" s="24" t="s">
        <v>609</v>
      </c>
      <c r="D47" s="228">
        <v>0</v>
      </c>
      <c r="E47" s="228">
        <v>0</v>
      </c>
      <c r="F47" s="56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</row>
    <row r="48" spans="3:14" ht="30.75" customHeight="1">
      <c r="C48" s="24" t="s">
        <v>610</v>
      </c>
      <c r="D48" s="228">
        <v>0</v>
      </c>
      <c r="E48" s="228">
        <v>0</v>
      </c>
      <c r="F48" s="56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</row>
    <row r="49" spans="3:13" ht="42.75" customHeight="1">
      <c r="C49" s="24" t="s">
        <v>24</v>
      </c>
      <c r="D49" s="56">
        <v>21</v>
      </c>
      <c r="E49" s="11">
        <v>828</v>
      </c>
      <c r="F49" s="11">
        <v>120</v>
      </c>
      <c r="G49" s="11">
        <v>36.700000000000003</v>
      </c>
      <c r="H49" s="11">
        <v>10</v>
      </c>
      <c r="I49" s="11">
        <v>2800</v>
      </c>
      <c r="J49" s="11" t="s">
        <v>429</v>
      </c>
      <c r="K49" s="56" t="s">
        <v>426</v>
      </c>
      <c r="L49" s="11">
        <v>0</v>
      </c>
      <c r="M49" s="11">
        <v>0</v>
      </c>
    </row>
    <row r="50" spans="3:13" ht="30.75" customHeight="1">
      <c r="C50" s="24" t="s">
        <v>25</v>
      </c>
      <c r="D50" s="56">
        <v>6</v>
      </c>
      <c r="E50" s="56">
        <v>47.7</v>
      </c>
      <c r="F50" s="56">
        <v>33</v>
      </c>
      <c r="G50" s="11">
        <v>24.6</v>
      </c>
      <c r="H50" s="11">
        <v>4</v>
      </c>
      <c r="I50" s="229">
        <f>+E50/69</f>
        <v>0.69130434782608696</v>
      </c>
      <c r="J50" s="11" t="s">
        <v>429</v>
      </c>
      <c r="K50" s="11" t="s">
        <v>425</v>
      </c>
      <c r="L50" s="11" t="s">
        <v>424</v>
      </c>
      <c r="M50" s="11" t="s">
        <v>424</v>
      </c>
    </row>
    <row r="51" spans="3:13" ht="30.75" customHeight="1">
      <c r="C51" s="23" t="s">
        <v>151</v>
      </c>
      <c r="D51" s="56">
        <v>1</v>
      </c>
      <c r="E51" s="56">
        <v>7.4</v>
      </c>
      <c r="F51" s="56">
        <v>24</v>
      </c>
      <c r="G51" s="11">
        <v>19.5</v>
      </c>
      <c r="H51" s="11">
        <v>6</v>
      </c>
      <c r="I51" s="229">
        <f>+E51/16</f>
        <v>0.46250000000000002</v>
      </c>
      <c r="J51" s="11" t="s">
        <v>429</v>
      </c>
      <c r="K51" s="11" t="s">
        <v>421</v>
      </c>
      <c r="L51" s="11" t="s">
        <v>25</v>
      </c>
      <c r="M51" s="11" t="s">
        <v>423</v>
      </c>
    </row>
    <row r="52" spans="3:13" ht="30.75" customHeight="1">
      <c r="C52" s="24" t="s">
        <v>184</v>
      </c>
      <c r="D52" s="56" t="s">
        <v>387</v>
      </c>
      <c r="E52" s="56" t="s">
        <v>387</v>
      </c>
      <c r="F52" s="56" t="s">
        <v>387</v>
      </c>
      <c r="G52" s="56" t="s">
        <v>387</v>
      </c>
      <c r="H52" s="56" t="s">
        <v>387</v>
      </c>
      <c r="I52" s="56" t="s">
        <v>387</v>
      </c>
      <c r="J52" s="56" t="s">
        <v>387</v>
      </c>
      <c r="K52" s="11" t="s">
        <v>439</v>
      </c>
      <c r="L52" s="11">
        <v>0</v>
      </c>
      <c r="M52" s="11">
        <v>0</v>
      </c>
    </row>
    <row r="53" spans="3:13" ht="30.75" customHeight="1">
      <c r="C53" s="151" t="s">
        <v>145</v>
      </c>
      <c r="D53" s="230"/>
      <c r="E53" s="136"/>
      <c r="F53" s="107"/>
      <c r="G53" s="129"/>
      <c r="H53" s="107"/>
      <c r="I53" s="129"/>
      <c r="J53" s="129"/>
      <c r="K53" s="129"/>
      <c r="L53" s="129"/>
      <c r="M53" s="129"/>
    </row>
    <row r="54" spans="3:13" ht="30.75" customHeight="1">
      <c r="C54" s="137"/>
      <c r="D54" s="231"/>
      <c r="E54" s="138"/>
      <c r="F54" s="232"/>
      <c r="G54" s="221"/>
      <c r="H54" s="232"/>
      <c r="I54" s="221"/>
      <c r="J54" s="221"/>
      <c r="K54" s="221"/>
      <c r="L54" s="221"/>
      <c r="M54" s="221"/>
    </row>
    <row r="55" spans="3:13" ht="25" customHeight="1">
      <c r="D55" s="330" t="s">
        <v>611</v>
      </c>
      <c r="E55" s="330"/>
      <c r="F55" s="330"/>
      <c r="G55" s="330"/>
      <c r="H55" s="330"/>
      <c r="I55" s="330"/>
      <c r="J55" s="330"/>
      <c r="K55" s="330"/>
      <c r="L55" s="330"/>
      <c r="M55" s="330"/>
    </row>
    <row r="56" spans="3:13" ht="25" customHeight="1">
      <c r="D56" s="325" t="s">
        <v>612</v>
      </c>
      <c r="E56" s="325"/>
      <c r="F56" s="325"/>
      <c r="G56" s="325"/>
      <c r="H56" s="325"/>
      <c r="I56" s="325"/>
      <c r="J56" s="325"/>
      <c r="K56" s="325"/>
      <c r="L56" s="325"/>
      <c r="M56" s="325"/>
    </row>
    <row r="57" spans="3:13" ht="25" customHeight="1">
      <c r="D57" s="330" t="s">
        <v>613</v>
      </c>
      <c r="E57" s="330"/>
      <c r="F57" s="330"/>
      <c r="G57" s="330"/>
      <c r="H57" s="330"/>
      <c r="I57" s="330"/>
      <c r="J57" s="330"/>
      <c r="K57" s="330"/>
      <c r="L57" s="330"/>
      <c r="M57" s="330"/>
    </row>
    <row r="58" spans="3:13" ht="25" customHeight="1">
      <c r="D58" s="330" t="s">
        <v>614</v>
      </c>
      <c r="E58" s="330"/>
      <c r="F58" s="330"/>
      <c r="G58" s="330"/>
      <c r="H58" s="330"/>
      <c r="I58" s="330"/>
      <c r="J58" s="330"/>
      <c r="K58" s="330"/>
      <c r="L58" s="330"/>
      <c r="M58" s="330"/>
    </row>
    <row r="59" spans="3:13" ht="25" customHeight="1">
      <c r="D59" s="330" t="s">
        <v>615</v>
      </c>
      <c r="E59" s="330"/>
      <c r="F59" s="330"/>
      <c r="G59" s="330"/>
      <c r="H59" s="330"/>
      <c r="I59" s="330"/>
      <c r="J59" s="330"/>
      <c r="K59" s="330"/>
      <c r="L59" s="330"/>
      <c r="M59" s="330"/>
    </row>
    <row r="60" spans="3:13" ht="25" customHeight="1">
      <c r="D60" s="325" t="s">
        <v>616</v>
      </c>
      <c r="E60" s="325"/>
      <c r="F60" s="325"/>
      <c r="G60" s="325"/>
      <c r="H60" s="325"/>
      <c r="I60" s="325"/>
      <c r="J60" s="325"/>
      <c r="K60" s="325"/>
      <c r="L60" s="325"/>
      <c r="M60" s="325"/>
    </row>
    <row r="61" spans="3:13" ht="25" customHeight="1">
      <c r="D61" s="168"/>
      <c r="E61" s="226"/>
      <c r="F61" s="226"/>
      <c r="G61" s="226"/>
      <c r="H61" s="226"/>
      <c r="I61" s="170"/>
      <c r="J61" s="170"/>
      <c r="K61" s="170"/>
      <c r="L61" s="170"/>
      <c r="M61" s="170"/>
    </row>
    <row r="62" spans="3:13" ht="25" customHeight="1">
      <c r="D62" s="311" t="s">
        <v>617</v>
      </c>
      <c r="E62" s="311"/>
      <c r="F62" s="311"/>
      <c r="G62" s="311"/>
      <c r="H62" s="311"/>
      <c r="I62" s="311"/>
      <c r="J62" s="311"/>
      <c r="K62" s="311"/>
      <c r="L62" s="311"/>
      <c r="M62" s="311"/>
    </row>
    <row r="63" spans="3:13" ht="25" customHeight="1">
      <c r="D63" s="324" t="s">
        <v>618</v>
      </c>
      <c r="E63" s="324"/>
      <c r="F63" s="324"/>
      <c r="G63" s="324"/>
      <c r="H63" s="324"/>
      <c r="I63" s="324"/>
      <c r="J63" s="324"/>
      <c r="K63" s="324"/>
      <c r="L63" s="324"/>
      <c r="M63" s="324"/>
    </row>
    <row r="64" spans="3:13" ht="25" customHeight="1">
      <c r="D64" s="324" t="s">
        <v>619</v>
      </c>
      <c r="E64" s="324"/>
      <c r="F64" s="324"/>
      <c r="G64" s="324"/>
      <c r="H64" s="324"/>
      <c r="I64" s="324"/>
      <c r="J64" s="324"/>
      <c r="K64" s="324"/>
      <c r="L64" s="324"/>
      <c r="M64" s="324"/>
    </row>
    <row r="65" spans="3:14" ht="25" customHeight="1">
      <c r="D65" s="310" t="s">
        <v>620</v>
      </c>
      <c r="E65" s="310"/>
      <c r="F65" s="310"/>
      <c r="G65" s="310"/>
      <c r="H65" s="310"/>
      <c r="I65" s="310"/>
      <c r="J65" s="310"/>
      <c r="K65" s="310"/>
      <c r="L65" s="310"/>
      <c r="M65" s="310"/>
    </row>
    <row r="66" spans="3:14" ht="25" customHeight="1">
      <c r="D66" s="324" t="s">
        <v>621</v>
      </c>
      <c r="E66" s="324"/>
      <c r="F66" s="324"/>
      <c r="G66" s="324"/>
      <c r="H66" s="324"/>
      <c r="I66" s="324"/>
      <c r="J66" s="324"/>
      <c r="K66" s="324"/>
      <c r="L66" s="324"/>
      <c r="M66" s="324"/>
    </row>
    <row r="67" spans="3:14" ht="25" customHeight="1">
      <c r="D67" s="332" t="s">
        <v>622</v>
      </c>
      <c r="E67" s="332"/>
      <c r="F67" s="332"/>
      <c r="G67" s="332"/>
      <c r="H67" s="332"/>
      <c r="I67" s="332"/>
      <c r="J67" s="332"/>
      <c r="K67" s="332"/>
      <c r="L67" s="332"/>
      <c r="M67" s="332"/>
    </row>
    <row r="68" spans="3:14" ht="25" customHeight="1">
      <c r="D68" s="324" t="s">
        <v>623</v>
      </c>
      <c r="E68" s="324"/>
      <c r="F68" s="324"/>
      <c r="G68" s="324"/>
      <c r="H68" s="324"/>
      <c r="I68" s="324"/>
      <c r="J68" s="324"/>
      <c r="K68" s="324"/>
      <c r="L68" s="324"/>
      <c r="M68" s="324"/>
    </row>
    <row r="69" spans="3:14" ht="30.75" customHeight="1">
      <c r="C69" s="227"/>
      <c r="D69" s="227"/>
      <c r="E69" s="227"/>
      <c r="F69" s="227"/>
      <c r="G69" s="227"/>
      <c r="H69" s="227"/>
      <c r="I69" s="8"/>
      <c r="J69" s="8"/>
      <c r="K69" s="8"/>
      <c r="L69" s="8"/>
      <c r="M69" s="8"/>
    </row>
    <row r="70" spans="3:14" ht="50" customHeight="1">
      <c r="C70" s="319" t="s">
        <v>624</v>
      </c>
      <c r="D70" s="319"/>
      <c r="E70" s="319"/>
      <c r="F70" s="319"/>
      <c r="G70" s="319"/>
      <c r="H70" s="319"/>
      <c r="I70" s="9"/>
      <c r="J70" s="8"/>
      <c r="K70" s="8"/>
      <c r="L70" s="8"/>
      <c r="M70" s="8"/>
      <c r="N70" s="8"/>
    </row>
    <row r="71" spans="3:14" ht="30.75" customHeight="1"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3:14" ht="30.75" customHeight="1">
      <c r="C72" s="359" t="s">
        <v>32</v>
      </c>
      <c r="D72" s="306" t="s">
        <v>209</v>
      </c>
      <c r="E72" s="306"/>
      <c r="F72" s="306"/>
      <c r="G72" s="306" t="s">
        <v>147</v>
      </c>
      <c r="H72" s="306"/>
      <c r="I72" s="8"/>
      <c r="J72" s="8"/>
      <c r="K72" s="8"/>
      <c r="L72" s="8"/>
      <c r="M72" s="8"/>
    </row>
    <row r="73" spans="3:14" ht="30.75" customHeight="1">
      <c r="C73" s="359"/>
      <c r="D73" s="272" t="s">
        <v>29</v>
      </c>
      <c r="E73" s="272" t="s">
        <v>30</v>
      </c>
      <c r="F73" s="272" t="s">
        <v>31</v>
      </c>
      <c r="G73" s="272" t="s">
        <v>149</v>
      </c>
      <c r="H73" s="272" t="s">
        <v>148</v>
      </c>
      <c r="I73" s="8"/>
      <c r="J73" s="43"/>
      <c r="K73" s="43"/>
      <c r="L73" s="43"/>
      <c r="M73" s="43"/>
      <c r="N73" s="2"/>
    </row>
    <row r="74" spans="3:14" ht="30.75" customHeight="1">
      <c r="C74" s="23" t="s">
        <v>200</v>
      </c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8"/>
      <c r="J74" s="44"/>
      <c r="K74" s="44"/>
      <c r="L74" s="44"/>
      <c r="M74" s="44"/>
      <c r="N74" s="44"/>
    </row>
    <row r="75" spans="3:14" ht="30.75" customHeight="1">
      <c r="C75" s="23" t="s">
        <v>199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8"/>
      <c r="J75" s="44"/>
      <c r="K75" s="44"/>
      <c r="L75" s="44"/>
      <c r="M75" s="44"/>
      <c r="N75" s="44"/>
    </row>
    <row r="76" spans="3:14" ht="30.75" customHeight="1">
      <c r="C76" s="23" t="s">
        <v>202</v>
      </c>
      <c r="D76" s="56">
        <v>4</v>
      </c>
      <c r="E76" s="56">
        <v>0</v>
      </c>
      <c r="F76" s="56">
        <v>4</v>
      </c>
      <c r="G76" s="56">
        <v>2.5</v>
      </c>
      <c r="H76" s="56">
        <v>4</v>
      </c>
      <c r="I76" s="8"/>
      <c r="J76" s="44"/>
      <c r="K76" s="44"/>
      <c r="L76" s="44"/>
      <c r="M76" s="44"/>
      <c r="N76" s="44"/>
    </row>
    <row r="77" spans="3:14" ht="30.75" customHeight="1">
      <c r="C77" s="23" t="s">
        <v>201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8"/>
      <c r="J77" s="44"/>
      <c r="K77" s="44"/>
      <c r="L77" s="44"/>
      <c r="M77" s="44"/>
      <c r="N77" s="44"/>
    </row>
    <row r="78" spans="3:14" ht="30.75" customHeight="1">
      <c r="C78" s="23" t="s">
        <v>180</v>
      </c>
      <c r="D78" s="56">
        <v>0</v>
      </c>
      <c r="E78" s="56">
        <v>0</v>
      </c>
      <c r="F78" s="56">
        <v>0</v>
      </c>
      <c r="G78" s="56">
        <v>0</v>
      </c>
      <c r="H78" s="56">
        <v>0</v>
      </c>
      <c r="I78" s="8"/>
      <c r="J78" s="140"/>
      <c r="K78" s="140"/>
      <c r="L78" s="140"/>
      <c r="M78" s="44"/>
      <c r="N78" s="44"/>
    </row>
    <row r="79" spans="3:14" ht="30.75" customHeight="1">
      <c r="C79" s="24" t="s">
        <v>66</v>
      </c>
      <c r="D79" s="56">
        <v>20</v>
      </c>
      <c r="E79" s="56">
        <v>0</v>
      </c>
      <c r="F79" s="56">
        <v>20</v>
      </c>
      <c r="G79" s="56">
        <v>2.5</v>
      </c>
      <c r="H79" s="56">
        <v>8</v>
      </c>
      <c r="I79" s="8"/>
      <c r="J79" s="140"/>
      <c r="K79" s="140"/>
      <c r="L79" s="140"/>
      <c r="M79" s="44"/>
      <c r="N79" s="44"/>
    </row>
    <row r="80" spans="3:14" ht="30.75" customHeight="1">
      <c r="C80" s="24" t="s">
        <v>218</v>
      </c>
      <c r="D80" s="56">
        <v>0</v>
      </c>
      <c r="E80" s="56">
        <v>0</v>
      </c>
      <c r="F80" s="56">
        <v>0</v>
      </c>
      <c r="G80" s="56">
        <v>0</v>
      </c>
      <c r="H80" s="56">
        <v>0</v>
      </c>
      <c r="I80" s="8"/>
      <c r="J80" s="140"/>
      <c r="K80" s="140"/>
      <c r="L80" s="140"/>
      <c r="M80" s="44"/>
      <c r="N80" s="44"/>
    </row>
    <row r="81" spans="3:14" ht="30.75" customHeight="1">
      <c r="C81" s="24" t="s">
        <v>23</v>
      </c>
      <c r="D81" s="11"/>
      <c r="E81" s="11"/>
      <c r="F81" s="11"/>
      <c r="G81" s="11"/>
      <c r="H81" s="212"/>
      <c r="I81" s="8"/>
      <c r="J81" s="233"/>
      <c r="K81" s="140"/>
      <c r="L81" s="233"/>
      <c r="M81" s="44"/>
      <c r="N81" s="44"/>
    </row>
    <row r="82" spans="3:14" ht="30.75" customHeight="1">
      <c r="C82" s="24" t="s">
        <v>607</v>
      </c>
      <c r="D82" s="56">
        <v>28</v>
      </c>
      <c r="E82" s="56">
        <v>42</v>
      </c>
      <c r="F82" s="56">
        <v>70</v>
      </c>
      <c r="G82" s="56">
        <v>2.5</v>
      </c>
      <c r="H82" s="56">
        <v>12</v>
      </c>
      <c r="I82" s="8"/>
      <c r="J82" s="233"/>
      <c r="K82" s="140"/>
      <c r="L82" s="233"/>
      <c r="M82" s="44"/>
      <c r="N82" s="44"/>
    </row>
    <row r="83" spans="3:14" ht="30.75" customHeight="1">
      <c r="C83" s="24" t="s">
        <v>608</v>
      </c>
      <c r="D83" s="56">
        <v>22</v>
      </c>
      <c r="E83" s="56">
        <v>13</v>
      </c>
      <c r="F83" s="56">
        <v>35</v>
      </c>
      <c r="G83" s="56">
        <v>2.5</v>
      </c>
      <c r="H83" s="56">
        <v>8</v>
      </c>
      <c r="I83" s="8"/>
      <c r="J83" s="233"/>
      <c r="K83" s="140"/>
      <c r="L83" s="233"/>
      <c r="M83" s="44"/>
      <c r="N83" s="44"/>
    </row>
    <row r="84" spans="3:14" ht="30.75" customHeight="1">
      <c r="C84" s="24" t="s">
        <v>609</v>
      </c>
      <c r="D84" s="56">
        <v>0</v>
      </c>
      <c r="E84" s="56">
        <v>0</v>
      </c>
      <c r="F84" s="56">
        <v>0</v>
      </c>
      <c r="G84" s="56">
        <v>0</v>
      </c>
      <c r="H84" s="56">
        <v>0</v>
      </c>
      <c r="I84" s="8"/>
      <c r="J84" s="233"/>
      <c r="K84" s="140"/>
      <c r="L84" s="233"/>
      <c r="M84" s="44"/>
      <c r="N84" s="44"/>
    </row>
    <row r="85" spans="3:14" ht="30.75" customHeight="1">
      <c r="C85" s="24" t="s">
        <v>610</v>
      </c>
      <c r="D85" s="56">
        <v>0</v>
      </c>
      <c r="E85" s="56">
        <v>0</v>
      </c>
      <c r="F85" s="56">
        <v>0</v>
      </c>
      <c r="G85" s="56">
        <v>0</v>
      </c>
      <c r="H85" s="56">
        <v>0</v>
      </c>
      <c r="I85" s="8"/>
      <c r="J85" s="140"/>
      <c r="K85" s="140"/>
      <c r="L85" s="140"/>
      <c r="M85" s="44"/>
      <c r="N85" s="44"/>
    </row>
    <row r="86" spans="3:14" ht="30.75" customHeight="1">
      <c r="C86" s="24" t="s">
        <v>24</v>
      </c>
      <c r="D86" s="56">
        <v>70</v>
      </c>
      <c r="E86" s="56">
        <v>28</v>
      </c>
      <c r="F86" s="56">
        <v>98</v>
      </c>
      <c r="G86" s="56">
        <v>3.1</v>
      </c>
      <c r="H86" s="56">
        <v>19.5</v>
      </c>
      <c r="I86" s="8"/>
      <c r="J86" s="140"/>
      <c r="K86" s="140"/>
      <c r="L86" s="140"/>
      <c r="M86" s="44"/>
      <c r="N86" s="44"/>
    </row>
    <row r="87" spans="3:14" ht="30.75" customHeight="1">
      <c r="C87" s="24" t="s">
        <v>25</v>
      </c>
      <c r="D87" s="56">
        <v>41</v>
      </c>
      <c r="E87" s="56">
        <v>96</v>
      </c>
      <c r="F87" s="56">
        <f>+E87+D87</f>
        <v>137</v>
      </c>
      <c r="G87" s="56"/>
      <c r="H87" s="56"/>
      <c r="I87" s="8"/>
      <c r="J87" s="140"/>
      <c r="K87" s="140"/>
      <c r="L87" s="140"/>
      <c r="M87" s="44"/>
      <c r="N87" s="44"/>
    </row>
    <row r="88" spans="3:14" ht="30.75" customHeight="1">
      <c r="C88" s="24" t="s">
        <v>151</v>
      </c>
      <c r="D88" s="56">
        <v>32</v>
      </c>
      <c r="E88" s="56">
        <v>69</v>
      </c>
      <c r="F88" s="56">
        <f>+E88+D88</f>
        <v>101</v>
      </c>
      <c r="G88" s="56"/>
      <c r="H88" s="56"/>
      <c r="I88" s="8"/>
      <c r="J88" s="140"/>
      <c r="K88" s="140"/>
      <c r="L88" s="140"/>
      <c r="M88" s="44"/>
      <c r="N88" s="44"/>
    </row>
    <row r="89" spans="3:14" ht="30.75" customHeight="1">
      <c r="C89" s="24" t="s">
        <v>184</v>
      </c>
      <c r="D89" s="56" t="s">
        <v>434</v>
      </c>
      <c r="E89" s="56">
        <v>0</v>
      </c>
      <c r="F89" s="56" t="s">
        <v>434</v>
      </c>
      <c r="G89" s="56">
        <v>2.5</v>
      </c>
      <c r="H89" s="234" t="s">
        <v>433</v>
      </c>
      <c r="I89" s="8"/>
      <c r="J89" s="140"/>
      <c r="K89" s="140"/>
      <c r="L89" s="140"/>
      <c r="M89" s="44"/>
      <c r="N89" s="44"/>
    </row>
    <row r="90" spans="3:14" ht="30.75" customHeight="1">
      <c r="C90" s="15"/>
      <c r="D90" s="140"/>
      <c r="E90" s="140"/>
      <c r="F90" s="140"/>
      <c r="G90" s="140"/>
      <c r="H90" s="133"/>
      <c r="I90" s="15"/>
      <c r="J90" s="140"/>
      <c r="K90" s="140"/>
      <c r="L90" s="140"/>
      <c r="M90" s="44"/>
      <c r="N90" s="44"/>
    </row>
    <row r="91" spans="3:14" ht="25" customHeight="1">
      <c r="D91" s="332" t="s">
        <v>625</v>
      </c>
      <c r="E91" s="332"/>
      <c r="F91" s="332"/>
      <c r="G91" s="332"/>
      <c r="H91" s="332"/>
      <c r="I91" s="15"/>
      <c r="J91" s="140"/>
      <c r="K91" s="140"/>
      <c r="L91" s="140"/>
      <c r="M91" s="44"/>
      <c r="N91" s="44"/>
    </row>
    <row r="92" spans="3:14" ht="30.75" customHeight="1">
      <c r="C92" s="8"/>
      <c r="D92" s="133"/>
      <c r="E92" s="133"/>
      <c r="F92" s="133"/>
      <c r="G92" s="133"/>
      <c r="H92" s="133"/>
      <c r="I92" s="8"/>
      <c r="J92" s="43"/>
      <c r="K92" s="43"/>
      <c r="L92" s="43"/>
      <c r="M92" s="43"/>
      <c r="N92" s="43"/>
    </row>
    <row r="93" spans="3:14" ht="51" customHeight="1">
      <c r="C93" s="235" t="s">
        <v>626</v>
      </c>
      <c r="D93" s="235"/>
      <c r="E93" s="235"/>
      <c r="F93" s="235"/>
      <c r="G93" s="235"/>
      <c r="H93" s="235"/>
      <c r="I93" s="235"/>
      <c r="J93" s="9"/>
      <c r="K93" s="9"/>
      <c r="L93" s="9"/>
      <c r="M93" s="140"/>
      <c r="N93" s="140"/>
    </row>
    <row r="94" spans="3:14" ht="30.75" customHeight="1">
      <c r="C94" s="8"/>
      <c r="D94" s="8"/>
      <c r="E94" s="8"/>
      <c r="F94" s="8"/>
      <c r="G94" s="8"/>
      <c r="H94" s="8"/>
      <c r="I94" s="8"/>
      <c r="J94" s="43"/>
      <c r="K94" s="43"/>
      <c r="L94" s="43"/>
      <c r="M94" s="140"/>
      <c r="N94" s="140"/>
    </row>
    <row r="95" spans="3:14" ht="30.75" customHeight="1">
      <c r="C95" s="340" t="s">
        <v>28</v>
      </c>
      <c r="D95" s="340" t="s">
        <v>214</v>
      </c>
      <c r="E95" s="340" t="s">
        <v>215</v>
      </c>
      <c r="F95" s="340" t="s">
        <v>495</v>
      </c>
      <c r="G95" s="340" t="s">
        <v>31</v>
      </c>
      <c r="H95" s="340" t="s">
        <v>627</v>
      </c>
      <c r="I95" s="340"/>
      <c r="K95" s="15"/>
      <c r="L95" s="15"/>
      <c r="M95" s="15"/>
      <c r="N95" s="43"/>
    </row>
    <row r="96" spans="3:14" ht="30.75" customHeight="1">
      <c r="C96" s="340"/>
      <c r="D96" s="340"/>
      <c r="E96" s="340"/>
      <c r="F96" s="340"/>
      <c r="G96" s="340"/>
      <c r="H96" s="273" t="s">
        <v>216</v>
      </c>
      <c r="I96" s="273" t="s">
        <v>217</v>
      </c>
      <c r="K96" s="15"/>
      <c r="L96" s="15"/>
      <c r="M96" s="15"/>
      <c r="N96" s="43"/>
    </row>
    <row r="97" spans="3:14" ht="30.75" customHeight="1">
      <c r="C97" s="23" t="s">
        <v>200</v>
      </c>
      <c r="D97" s="56">
        <v>0</v>
      </c>
      <c r="E97" s="236"/>
      <c r="F97" s="56">
        <v>0</v>
      </c>
      <c r="G97" s="56">
        <v>0</v>
      </c>
      <c r="H97" s="11">
        <v>0</v>
      </c>
      <c r="I97" s="56">
        <v>0</v>
      </c>
      <c r="K97" s="15"/>
      <c r="L97" s="15"/>
      <c r="M97" s="15"/>
      <c r="N97" s="43"/>
    </row>
    <row r="98" spans="3:14" ht="30.75" customHeight="1">
      <c r="C98" s="23" t="s">
        <v>199</v>
      </c>
      <c r="D98" s="56">
        <v>0</v>
      </c>
      <c r="E98" s="236"/>
      <c r="F98" s="56">
        <v>0</v>
      </c>
      <c r="G98" s="56">
        <v>0</v>
      </c>
      <c r="H98" s="11">
        <v>0</v>
      </c>
      <c r="I98" s="56">
        <v>0</v>
      </c>
      <c r="K98" s="15"/>
      <c r="L98" s="15"/>
      <c r="M98" s="140"/>
      <c r="N98" s="43"/>
    </row>
    <row r="99" spans="3:14" ht="30.75" customHeight="1">
      <c r="C99" s="23" t="s">
        <v>202</v>
      </c>
      <c r="D99" s="112">
        <v>101140</v>
      </c>
      <c r="E99" s="237"/>
      <c r="F99" s="112">
        <v>0</v>
      </c>
      <c r="G99" s="112">
        <v>101140</v>
      </c>
      <c r="H99" s="11" t="s">
        <v>436</v>
      </c>
      <c r="I99" s="56" t="s">
        <v>436</v>
      </c>
      <c r="K99" s="15"/>
      <c r="L99" s="15"/>
      <c r="M99" s="140"/>
      <c r="N99" s="43"/>
    </row>
    <row r="100" spans="3:14" ht="30.75" customHeight="1">
      <c r="C100" s="23" t="s">
        <v>201</v>
      </c>
      <c r="D100" s="112">
        <v>0</v>
      </c>
      <c r="E100" s="112">
        <v>0</v>
      </c>
      <c r="F100" s="112">
        <v>0</v>
      </c>
      <c r="G100" s="112">
        <v>0</v>
      </c>
      <c r="H100" s="11">
        <v>0</v>
      </c>
      <c r="I100" s="56">
        <v>0</v>
      </c>
      <c r="K100" s="15"/>
      <c r="L100" s="15"/>
      <c r="M100" s="166"/>
      <c r="N100" s="43"/>
    </row>
    <row r="101" spans="3:14" ht="30.75" customHeight="1">
      <c r="C101" s="23" t="s">
        <v>180</v>
      </c>
      <c r="D101" s="112">
        <v>0</v>
      </c>
      <c r="E101" s="112">
        <v>0</v>
      </c>
      <c r="F101" s="112">
        <v>0</v>
      </c>
      <c r="G101" s="112">
        <v>0</v>
      </c>
      <c r="H101" s="11">
        <v>0</v>
      </c>
      <c r="I101" s="56">
        <v>0</v>
      </c>
      <c r="K101" s="15"/>
      <c r="L101" s="15"/>
      <c r="M101" s="140"/>
      <c r="N101" s="43"/>
    </row>
    <row r="102" spans="3:14" ht="30.75" customHeight="1">
      <c r="C102" s="24" t="s">
        <v>66</v>
      </c>
      <c r="D102" s="112">
        <v>401</v>
      </c>
      <c r="E102" s="112">
        <v>0</v>
      </c>
      <c r="F102" s="112">
        <v>0</v>
      </c>
      <c r="G102" s="112">
        <v>401</v>
      </c>
      <c r="H102" s="11" t="s">
        <v>436</v>
      </c>
      <c r="I102" s="56" t="s">
        <v>436</v>
      </c>
      <c r="K102" s="15"/>
      <c r="L102" s="15"/>
      <c r="M102" s="15"/>
      <c r="N102" s="43"/>
    </row>
    <row r="103" spans="3:14" ht="30.75" customHeight="1">
      <c r="C103" s="24" t="s">
        <v>22</v>
      </c>
      <c r="D103" s="112">
        <v>0</v>
      </c>
      <c r="E103" s="112">
        <v>0</v>
      </c>
      <c r="F103" s="112">
        <v>0</v>
      </c>
      <c r="G103" s="112">
        <v>1657</v>
      </c>
      <c r="H103" s="11">
        <v>0</v>
      </c>
      <c r="I103" s="56">
        <v>0</v>
      </c>
      <c r="K103" s="15"/>
      <c r="L103" s="15"/>
      <c r="M103" s="140"/>
      <c r="N103" s="43"/>
    </row>
    <row r="104" spans="3:14" ht="30.75" customHeight="1">
      <c r="C104" s="24" t="s">
        <v>23</v>
      </c>
      <c r="D104" s="237"/>
      <c r="E104" s="237"/>
      <c r="F104" s="237"/>
      <c r="G104" s="237"/>
      <c r="H104" s="11"/>
      <c r="I104" s="236"/>
      <c r="K104" s="189"/>
      <c r="L104" s="189"/>
      <c r="M104" s="43"/>
      <c r="N104" s="2"/>
    </row>
    <row r="105" spans="3:14" ht="30.75" customHeight="1">
      <c r="C105" s="24" t="s">
        <v>607</v>
      </c>
      <c r="D105" s="112">
        <v>39391</v>
      </c>
      <c r="E105" s="112">
        <v>0</v>
      </c>
      <c r="F105" s="112">
        <v>14324</v>
      </c>
      <c r="G105" s="112">
        <v>52059</v>
      </c>
      <c r="H105" s="11" t="s">
        <v>436</v>
      </c>
      <c r="I105" s="56"/>
      <c r="K105" s="15"/>
      <c r="L105" s="15"/>
      <c r="M105" s="15"/>
      <c r="N105" s="2"/>
    </row>
    <row r="106" spans="3:14" ht="30.75" customHeight="1">
      <c r="C106" s="24" t="s">
        <v>609</v>
      </c>
      <c r="D106" s="112">
        <v>0</v>
      </c>
      <c r="E106" s="112">
        <v>0</v>
      </c>
      <c r="F106" s="112">
        <v>0</v>
      </c>
      <c r="G106" s="112">
        <v>0</v>
      </c>
      <c r="H106" s="56">
        <v>0</v>
      </c>
      <c r="I106" s="56">
        <v>0</v>
      </c>
      <c r="K106" s="15"/>
      <c r="L106" s="15"/>
      <c r="M106" s="140"/>
      <c r="N106" s="43"/>
    </row>
    <row r="107" spans="3:14" ht="30.75" customHeight="1">
      <c r="C107" s="24" t="s">
        <v>610</v>
      </c>
      <c r="D107" s="112">
        <v>0</v>
      </c>
      <c r="E107" s="112">
        <v>0</v>
      </c>
      <c r="F107" s="112">
        <v>0</v>
      </c>
      <c r="G107" s="112">
        <v>0</v>
      </c>
      <c r="H107" s="56">
        <v>0</v>
      </c>
      <c r="I107" s="56">
        <v>0</v>
      </c>
      <c r="K107" s="15"/>
      <c r="L107" s="15"/>
      <c r="M107" s="140"/>
      <c r="N107" s="43"/>
    </row>
    <row r="108" spans="3:14" ht="30.75" customHeight="1">
      <c r="C108" s="24" t="s">
        <v>24</v>
      </c>
      <c r="D108" s="112">
        <v>1388</v>
      </c>
      <c r="E108" s="112">
        <v>2797</v>
      </c>
      <c r="F108" s="112">
        <v>5997</v>
      </c>
      <c r="G108" s="112">
        <v>10182</v>
      </c>
      <c r="H108" s="11" t="s">
        <v>436</v>
      </c>
      <c r="I108" s="56"/>
      <c r="K108" s="15"/>
      <c r="L108" s="15"/>
      <c r="M108" s="140"/>
      <c r="N108" s="43"/>
    </row>
    <row r="109" spans="3:14" ht="30.75" customHeight="1">
      <c r="C109" s="24" t="s">
        <v>25</v>
      </c>
      <c r="D109" s="112">
        <v>460</v>
      </c>
      <c r="E109" s="112">
        <v>1289</v>
      </c>
      <c r="F109" s="112">
        <v>1592</v>
      </c>
      <c r="G109" s="112">
        <v>3341</v>
      </c>
      <c r="H109" s="11" t="s">
        <v>436</v>
      </c>
      <c r="I109" s="56"/>
      <c r="K109" s="15"/>
      <c r="L109" s="15"/>
      <c r="M109" s="140"/>
      <c r="N109" s="43"/>
    </row>
    <row r="110" spans="3:14" ht="30.75" customHeight="1">
      <c r="C110" s="24" t="s">
        <v>151</v>
      </c>
      <c r="D110" s="112" t="s">
        <v>435</v>
      </c>
      <c r="E110" s="112" t="s">
        <v>435</v>
      </c>
      <c r="F110" s="112" t="s">
        <v>435</v>
      </c>
      <c r="G110" s="112" t="s">
        <v>435</v>
      </c>
      <c r="H110" s="11" t="s">
        <v>436</v>
      </c>
      <c r="I110" s="56"/>
      <c r="K110" s="238"/>
      <c r="L110" s="238"/>
      <c r="M110" s="239"/>
      <c r="N110" s="2"/>
    </row>
    <row r="111" spans="3:14" ht="30.75" customHeight="1">
      <c r="C111" s="24" t="s">
        <v>184</v>
      </c>
      <c r="D111" s="112">
        <v>1712</v>
      </c>
      <c r="E111" s="112">
        <v>0</v>
      </c>
      <c r="F111" s="112">
        <v>0</v>
      </c>
      <c r="G111" s="112">
        <v>1712</v>
      </c>
      <c r="H111" s="11" t="s">
        <v>436</v>
      </c>
      <c r="I111" s="56" t="s">
        <v>436</v>
      </c>
      <c r="K111" s="238"/>
      <c r="L111" s="238"/>
      <c r="M111" s="140"/>
      <c r="N111" s="2"/>
    </row>
    <row r="112" spans="3:14" ht="30.75" customHeight="1">
      <c r="C112" s="151" t="s">
        <v>145</v>
      </c>
      <c r="D112" s="136"/>
      <c r="E112" s="136"/>
      <c r="F112" s="136"/>
      <c r="G112" s="136"/>
      <c r="H112" s="240"/>
      <c r="I112" s="240"/>
      <c r="J112" s="238"/>
      <c r="K112" s="238"/>
      <c r="L112" s="238"/>
      <c r="M112" s="140"/>
      <c r="N112" s="2"/>
    </row>
    <row r="113" spans="3:14" ht="30.75" customHeight="1">
      <c r="C113" s="241"/>
      <c r="D113" s="138"/>
      <c r="E113" s="138"/>
      <c r="F113" s="138"/>
      <c r="G113" s="138"/>
      <c r="H113" s="242"/>
      <c r="I113" s="242"/>
      <c r="J113" s="238"/>
      <c r="K113" s="238"/>
      <c r="L113" s="238"/>
      <c r="M113" s="140"/>
      <c r="N113" s="2"/>
    </row>
    <row r="114" spans="3:14" ht="25" customHeight="1">
      <c r="D114" s="320" t="s">
        <v>628</v>
      </c>
      <c r="E114" s="320"/>
      <c r="F114" s="320"/>
      <c r="G114" s="320"/>
      <c r="H114" s="320"/>
      <c r="I114" s="320"/>
      <c r="J114" s="238"/>
      <c r="K114" s="238"/>
      <c r="L114" s="238"/>
      <c r="M114" s="140"/>
      <c r="N114" s="2"/>
    </row>
    <row r="115" spans="3:14" ht="25" customHeight="1">
      <c r="D115" s="325" t="s">
        <v>629</v>
      </c>
      <c r="E115" s="325"/>
      <c r="F115" s="325"/>
      <c r="G115" s="325"/>
      <c r="H115" s="325"/>
      <c r="I115" s="325"/>
      <c r="J115" s="238"/>
      <c r="K115" s="238"/>
      <c r="L115" s="238"/>
      <c r="M115" s="239"/>
      <c r="N115" s="2"/>
    </row>
    <row r="116" spans="3:14" ht="25" customHeight="1">
      <c r="C116" s="227"/>
      <c r="D116" s="15"/>
      <c r="E116" s="15"/>
      <c r="F116" s="15"/>
      <c r="G116" s="15"/>
      <c r="H116" s="166"/>
      <c r="I116" s="8"/>
      <c r="J116" s="238"/>
      <c r="K116" s="238"/>
      <c r="L116" s="238"/>
      <c r="M116" s="239"/>
      <c r="N116" s="2"/>
    </row>
    <row r="117" spans="3:14" ht="25" customHeight="1">
      <c r="D117" s="17" t="s">
        <v>630</v>
      </c>
      <c r="E117" s="140"/>
      <c r="F117" s="140"/>
      <c r="G117" s="140"/>
      <c r="H117" s="140"/>
      <c r="I117" s="140"/>
      <c r="J117" s="2"/>
      <c r="K117" s="2"/>
      <c r="L117" s="2"/>
      <c r="M117" s="2"/>
      <c r="N117" s="2"/>
    </row>
    <row r="118" spans="3:14" ht="25" customHeight="1">
      <c r="D118" s="17" t="s">
        <v>631</v>
      </c>
      <c r="E118" s="140"/>
      <c r="F118" s="140"/>
      <c r="G118" s="140"/>
      <c r="H118" s="44"/>
      <c r="I118" s="140"/>
      <c r="J118" s="2"/>
      <c r="K118" s="189"/>
      <c r="L118" s="189"/>
      <c r="M118" s="8"/>
      <c r="N118" s="8"/>
    </row>
    <row r="119" spans="3:14" ht="25" customHeight="1">
      <c r="D119" s="17" t="s">
        <v>632</v>
      </c>
      <c r="E119" s="140"/>
      <c r="F119" s="140"/>
      <c r="G119" s="140"/>
      <c r="H119" s="44"/>
      <c r="I119" s="140"/>
      <c r="J119" s="2"/>
    </row>
    <row r="120" spans="3:14" ht="30.75" customHeight="1">
      <c r="C120" s="243"/>
      <c r="D120" s="140"/>
      <c r="E120" s="140"/>
      <c r="F120" s="140"/>
      <c r="G120" s="140"/>
      <c r="H120" s="44"/>
      <c r="I120" s="140"/>
      <c r="J120" s="2"/>
    </row>
    <row r="121" spans="3:14" ht="30.75" customHeight="1">
      <c r="C121" s="358" t="s">
        <v>699</v>
      </c>
      <c r="D121" s="358"/>
      <c r="I121" s="269" t="s">
        <v>700</v>
      </c>
    </row>
    <row r="123" spans="3:14" ht="50" customHeight="1">
      <c r="C123" s="307" t="s">
        <v>464</v>
      </c>
      <c r="D123" s="307"/>
      <c r="E123" s="307"/>
      <c r="F123" s="307"/>
      <c r="G123" s="307"/>
      <c r="H123" s="307"/>
      <c r="I123" s="307"/>
    </row>
  </sheetData>
  <mergeCells count="48">
    <mergeCell ref="D114:I114"/>
    <mergeCell ref="D115:I115"/>
    <mergeCell ref="C121:D121"/>
    <mergeCell ref="C123:I123"/>
    <mergeCell ref="C72:C73"/>
    <mergeCell ref="D72:F72"/>
    <mergeCell ref="G72:H72"/>
    <mergeCell ref="D91:H91"/>
    <mergeCell ref="C95:C96"/>
    <mergeCell ref="D95:D96"/>
    <mergeCell ref="D60:M60"/>
    <mergeCell ref="D62:M62"/>
    <mergeCell ref="D63:M63"/>
    <mergeCell ref="E95:E96"/>
    <mergeCell ref="F95:F96"/>
    <mergeCell ref="G95:G96"/>
    <mergeCell ref="H95:I95"/>
    <mergeCell ref="D64:M64"/>
    <mergeCell ref="D65:M65"/>
    <mergeCell ref="D66:M66"/>
    <mergeCell ref="D67:M67"/>
    <mergeCell ref="D68:M68"/>
    <mergeCell ref="C70:H70"/>
    <mergeCell ref="D55:M55"/>
    <mergeCell ref="D56:M56"/>
    <mergeCell ref="D57:M57"/>
    <mergeCell ref="D58:M58"/>
    <mergeCell ref="D59:M59"/>
    <mergeCell ref="D33:M33"/>
    <mergeCell ref="C35:M35"/>
    <mergeCell ref="C38:C39"/>
    <mergeCell ref="D38:D39"/>
    <mergeCell ref="L38:M38"/>
    <mergeCell ref="D27:M27"/>
    <mergeCell ref="D28:M28"/>
    <mergeCell ref="D29:M29"/>
    <mergeCell ref="D30:M30"/>
    <mergeCell ref="D31:M31"/>
    <mergeCell ref="L2:M2"/>
    <mergeCell ref="C5:M5"/>
    <mergeCell ref="C8:C9"/>
    <mergeCell ref="D8:D9"/>
    <mergeCell ref="E8:E9"/>
    <mergeCell ref="F8:F9"/>
    <mergeCell ref="G8:G9"/>
    <mergeCell ref="H8:H9"/>
    <mergeCell ref="I8:I9"/>
    <mergeCell ref="J8:M8"/>
  </mergeCells>
  <phoneticPr fontId="48" type="noConversion"/>
  <hyperlinks>
    <hyperlink ref="C123" location="'lista de datos'!A1" display="Volver al índice"/>
    <hyperlink ref="I121" location="'tarifas tp publico '!A1" display="Siguiente   "/>
    <hyperlink ref="C121" location="'gestión del tránsito'!A1" display=" Atrás "/>
    <hyperlink ref="D121" location="'gestión del tránsito'!A1" display="'gestión del tránsito'!A1"/>
    <hyperlink ref="C121:D121" location="'gestión del tránsito '!A1" display="  Atrás "/>
  </hyperlinks>
  <pageMargins left="0.19" right="0.4" top="1.37" bottom="0.98" header="0.49" footer="0.49"/>
  <pageSetup scale="32" fitToHeight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3" manualBreakCount="3">
    <brk id="33" min="1" max="13" man="1"/>
    <brk id="68" min="1" max="13" man="1"/>
    <brk id="91" min="1" max="13" man="1"/>
  </rowBreaks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N66"/>
  <sheetViews>
    <sheetView topLeftCell="B1" zoomScaleSheetLayoutView="30" workbookViewId="0">
      <pane xSplit="2" topLeftCell="D1" activePane="topRight" state="frozen"/>
      <selection activeCell="B29" sqref="B29:G29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6"/>
    <col min="2" max="2" width="12.83203125" style="6" customWidth="1"/>
    <col min="3" max="3" width="50.83203125" style="6" customWidth="1"/>
    <col min="4" max="4" width="27.33203125" style="6" customWidth="1"/>
    <col min="5" max="5" width="26.33203125" style="6" customWidth="1"/>
    <col min="6" max="6" width="26.6640625" style="6" customWidth="1"/>
    <col min="7" max="7" width="28" style="6" customWidth="1"/>
    <col min="8" max="8" width="26.83203125" style="6" customWidth="1"/>
    <col min="9" max="9" width="27" style="6" customWidth="1"/>
    <col min="10" max="10" width="18.33203125" style="6" customWidth="1"/>
    <col min="11" max="11" width="18.5" style="6" customWidth="1"/>
    <col min="12" max="12" width="25.33203125" style="6" customWidth="1"/>
    <col min="13" max="13" width="18.1640625" style="6" customWidth="1"/>
    <col min="14" max="16384" width="8.83203125" style="6"/>
  </cols>
  <sheetData>
    <row r="1" spans="2:13" s="1" customFormat="1" ht="30.75" customHeight="1"/>
    <row r="2" spans="2:13" s="1" customFormat="1" ht="62" customHeight="1">
      <c r="B2" s="2"/>
      <c r="C2" s="2"/>
      <c r="D2" s="2"/>
      <c r="E2" s="2"/>
      <c r="F2" s="2"/>
      <c r="L2" s="288" t="s">
        <v>711</v>
      </c>
      <c r="M2" s="288"/>
    </row>
    <row r="3" spans="2:13" s="1" customFormat="1" ht="30.75" customHeight="1">
      <c r="B3" s="2"/>
      <c r="C3" s="2"/>
      <c r="D3" s="2"/>
      <c r="E3" s="2"/>
      <c r="J3" s="4"/>
      <c r="K3" s="4"/>
      <c r="L3" s="4"/>
      <c r="M3" s="4"/>
    </row>
    <row r="5" spans="2:13" ht="51" customHeight="1">
      <c r="C5" s="235" t="s">
        <v>633</v>
      </c>
      <c r="D5" s="235"/>
      <c r="E5" s="235"/>
      <c r="F5" s="235"/>
      <c r="G5" s="235"/>
      <c r="H5" s="235"/>
      <c r="I5" s="235"/>
      <c r="J5" s="235"/>
      <c r="K5" s="235"/>
      <c r="L5" s="235"/>
      <c r="M5" s="235"/>
    </row>
    <row r="6" spans="2:13" ht="30.75" customHeight="1"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2:13" ht="30.75" customHeight="1">
      <c r="C7" s="8"/>
      <c r="D7" s="8"/>
      <c r="E7" s="8"/>
      <c r="F7" s="8"/>
      <c r="G7" s="8"/>
      <c r="H7" s="8"/>
      <c r="I7" s="8"/>
      <c r="J7" s="8"/>
      <c r="K7" s="8"/>
      <c r="L7" s="8"/>
      <c r="M7" s="244" t="s">
        <v>301</v>
      </c>
    </row>
    <row r="8" spans="2:13" ht="30.75" customHeight="1">
      <c r="C8" s="359" t="s">
        <v>28</v>
      </c>
      <c r="D8" s="306" t="s">
        <v>634</v>
      </c>
      <c r="E8" s="306" t="s">
        <v>319</v>
      </c>
      <c r="F8" s="306" t="s">
        <v>213</v>
      </c>
      <c r="G8" s="306"/>
      <c r="H8" s="306"/>
      <c r="I8" s="306"/>
      <c r="J8" s="306" t="s">
        <v>212</v>
      </c>
      <c r="K8" s="306"/>
      <c r="L8" s="306"/>
      <c r="M8" s="306"/>
    </row>
    <row r="9" spans="2:13" ht="30.75" customHeight="1">
      <c r="C9" s="359"/>
      <c r="D9" s="306"/>
      <c r="E9" s="306"/>
      <c r="F9" s="272" t="s">
        <v>210</v>
      </c>
      <c r="G9" s="272" t="s">
        <v>330</v>
      </c>
      <c r="H9" s="272" t="s">
        <v>211</v>
      </c>
      <c r="I9" s="272" t="s">
        <v>561</v>
      </c>
      <c r="J9" s="272" t="s">
        <v>210</v>
      </c>
      <c r="K9" s="272" t="s">
        <v>330</v>
      </c>
      <c r="L9" s="272" t="s">
        <v>211</v>
      </c>
      <c r="M9" s="272" t="s">
        <v>46</v>
      </c>
    </row>
    <row r="10" spans="2:13" ht="30.75" customHeight="1">
      <c r="C10" s="23" t="s">
        <v>200</v>
      </c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v>0</v>
      </c>
      <c r="J10" s="56">
        <v>0</v>
      </c>
      <c r="K10" s="56">
        <v>0</v>
      </c>
      <c r="L10" s="11">
        <v>0</v>
      </c>
      <c r="M10" s="11">
        <v>0</v>
      </c>
    </row>
    <row r="11" spans="2:13" ht="30.75" customHeight="1">
      <c r="C11" s="23" t="s">
        <v>199</v>
      </c>
      <c r="D11" s="149">
        <v>0</v>
      </c>
      <c r="E11" s="149">
        <v>0</v>
      </c>
      <c r="F11" s="149">
        <v>0</v>
      </c>
      <c r="G11" s="149">
        <v>0</v>
      </c>
      <c r="H11" s="149">
        <v>0</v>
      </c>
      <c r="I11" s="149">
        <v>0</v>
      </c>
      <c r="J11" s="56">
        <v>0</v>
      </c>
      <c r="K11" s="56">
        <v>0</v>
      </c>
      <c r="L11" s="11">
        <v>0</v>
      </c>
      <c r="M11" s="11">
        <v>0</v>
      </c>
    </row>
    <row r="12" spans="2:13" ht="30.75" customHeight="1">
      <c r="C12" s="23" t="s">
        <v>416</v>
      </c>
      <c r="D12" s="149">
        <v>3.2</v>
      </c>
      <c r="E12" s="149">
        <v>0.26</v>
      </c>
      <c r="F12" s="149">
        <v>0</v>
      </c>
      <c r="G12" s="149">
        <v>0</v>
      </c>
      <c r="H12" s="149">
        <v>0</v>
      </c>
      <c r="I12" s="149">
        <v>0</v>
      </c>
      <c r="J12" s="56">
        <v>0</v>
      </c>
      <c r="K12" s="56">
        <v>0</v>
      </c>
      <c r="L12" s="11">
        <v>0</v>
      </c>
      <c r="M12" s="11">
        <v>0</v>
      </c>
    </row>
    <row r="13" spans="2:13" ht="30.75" customHeight="1">
      <c r="C13" s="23" t="s">
        <v>201</v>
      </c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56">
        <v>0</v>
      </c>
      <c r="K13" s="56">
        <v>0</v>
      </c>
      <c r="L13" s="11">
        <v>0</v>
      </c>
      <c r="M13" s="11">
        <v>0</v>
      </c>
    </row>
    <row r="14" spans="2:13" ht="30.75" customHeight="1">
      <c r="C14" s="23" t="s">
        <v>180</v>
      </c>
      <c r="D14" s="149">
        <v>0</v>
      </c>
      <c r="E14" s="149">
        <v>0</v>
      </c>
      <c r="F14" s="149">
        <v>0</v>
      </c>
      <c r="G14" s="149">
        <v>0</v>
      </c>
      <c r="H14" s="149">
        <v>0</v>
      </c>
      <c r="I14" s="149">
        <v>0</v>
      </c>
      <c r="J14" s="56">
        <v>0</v>
      </c>
      <c r="K14" s="56">
        <v>0</v>
      </c>
      <c r="L14" s="11">
        <v>0</v>
      </c>
      <c r="M14" s="11">
        <v>0</v>
      </c>
    </row>
    <row r="15" spans="2:13" ht="30.75" customHeight="1">
      <c r="C15" s="24" t="s">
        <v>66</v>
      </c>
      <c r="D15" s="149">
        <v>1.5</v>
      </c>
      <c r="E15" s="149">
        <v>10</v>
      </c>
      <c r="F15" s="149">
        <v>0</v>
      </c>
      <c r="G15" s="149">
        <v>0</v>
      </c>
      <c r="H15" s="149">
        <v>0</v>
      </c>
      <c r="I15" s="245">
        <v>0.75</v>
      </c>
      <c r="J15" s="56">
        <v>0</v>
      </c>
      <c r="K15" s="56">
        <v>0</v>
      </c>
      <c r="L15" s="56">
        <v>0</v>
      </c>
      <c r="M15" s="246" t="s">
        <v>387</v>
      </c>
    </row>
    <row r="16" spans="2:13" ht="30.75" customHeight="1">
      <c r="C16" s="24" t="s">
        <v>22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56">
        <v>0</v>
      </c>
      <c r="K16" s="56">
        <v>0</v>
      </c>
      <c r="L16" s="56">
        <v>0</v>
      </c>
      <c r="M16" s="56">
        <v>0</v>
      </c>
    </row>
    <row r="17" spans="3:13" ht="30.75" customHeight="1">
      <c r="C17" s="24" t="s">
        <v>23</v>
      </c>
      <c r="D17" s="149"/>
      <c r="E17" s="149"/>
      <c r="F17" s="149"/>
      <c r="G17" s="149"/>
      <c r="H17" s="149"/>
      <c r="I17" s="149"/>
      <c r="J17" s="56"/>
      <c r="K17" s="56"/>
      <c r="L17" s="56"/>
      <c r="M17" s="56"/>
    </row>
    <row r="18" spans="3:13" ht="30.75" customHeight="1">
      <c r="C18" s="24" t="s">
        <v>512</v>
      </c>
      <c r="D18" s="56" t="s">
        <v>427</v>
      </c>
      <c r="E18" s="56" t="s">
        <v>427</v>
      </c>
      <c r="F18" s="56" t="s">
        <v>427</v>
      </c>
      <c r="G18" s="56" t="s">
        <v>427</v>
      </c>
      <c r="H18" s="56" t="s">
        <v>427</v>
      </c>
      <c r="I18" s="56" t="s">
        <v>427</v>
      </c>
      <c r="J18" s="246" t="s">
        <v>387</v>
      </c>
      <c r="K18" s="246" t="s">
        <v>387</v>
      </c>
      <c r="L18" s="246" t="s">
        <v>387</v>
      </c>
      <c r="M18" s="246" t="s">
        <v>387</v>
      </c>
    </row>
    <row r="19" spans="3:13" ht="30.75" customHeight="1">
      <c r="C19" s="24" t="s">
        <v>513</v>
      </c>
      <c r="D19" s="56" t="s">
        <v>432</v>
      </c>
      <c r="E19" s="56" t="s">
        <v>432</v>
      </c>
      <c r="F19" s="56" t="s">
        <v>432</v>
      </c>
      <c r="G19" s="56" t="s">
        <v>432</v>
      </c>
      <c r="H19" s="56" t="s">
        <v>432</v>
      </c>
      <c r="I19" s="56" t="s">
        <v>432</v>
      </c>
      <c r="J19" s="246" t="s">
        <v>387</v>
      </c>
      <c r="K19" s="246" t="s">
        <v>387</v>
      </c>
      <c r="L19" s="246" t="s">
        <v>387</v>
      </c>
      <c r="M19" s="246" t="s">
        <v>387</v>
      </c>
    </row>
    <row r="20" spans="3:13" ht="30.75" customHeight="1">
      <c r="C20" s="24" t="s">
        <v>514</v>
      </c>
      <c r="D20" s="149">
        <v>0</v>
      </c>
      <c r="E20" s="149">
        <v>0</v>
      </c>
      <c r="F20" s="149">
        <v>0</v>
      </c>
      <c r="G20" s="149">
        <v>0</v>
      </c>
      <c r="H20" s="149">
        <v>0</v>
      </c>
      <c r="I20" s="149">
        <v>0</v>
      </c>
      <c r="J20" s="56">
        <v>0</v>
      </c>
      <c r="K20" s="56">
        <v>0</v>
      </c>
      <c r="L20" s="56">
        <v>0</v>
      </c>
      <c r="M20" s="56">
        <v>0</v>
      </c>
    </row>
    <row r="21" spans="3:13" ht="30.75" customHeight="1">
      <c r="C21" s="24" t="s">
        <v>515</v>
      </c>
      <c r="D21" s="149">
        <v>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  <c r="J21" s="56">
        <v>0</v>
      </c>
      <c r="K21" s="56">
        <v>0</v>
      </c>
      <c r="L21" s="56">
        <v>0</v>
      </c>
      <c r="M21" s="56">
        <v>0</v>
      </c>
    </row>
    <row r="22" spans="3:13" ht="30.75" customHeight="1">
      <c r="C22" s="24" t="s">
        <v>24</v>
      </c>
      <c r="D22" s="56" t="s">
        <v>427</v>
      </c>
      <c r="E22" s="56" t="s">
        <v>427</v>
      </c>
      <c r="F22" s="247" t="s">
        <v>635</v>
      </c>
      <c r="G22" s="56"/>
      <c r="H22" s="246">
        <v>1</v>
      </c>
      <c r="I22" s="149"/>
      <c r="J22" s="246" t="s">
        <v>387</v>
      </c>
      <c r="K22" s="246" t="s">
        <v>387</v>
      </c>
      <c r="L22" s="246" t="s">
        <v>387</v>
      </c>
      <c r="M22" s="246" t="s">
        <v>387</v>
      </c>
    </row>
    <row r="23" spans="3:13" ht="30.75" customHeight="1">
      <c r="C23" s="24" t="s">
        <v>25</v>
      </c>
      <c r="D23" s="149">
        <v>0.7</v>
      </c>
      <c r="E23" s="149">
        <v>0</v>
      </c>
      <c r="F23" s="246">
        <v>0.5</v>
      </c>
      <c r="G23" s="56" t="s">
        <v>431</v>
      </c>
      <c r="H23" s="246">
        <v>1</v>
      </c>
      <c r="I23" s="149"/>
      <c r="J23" s="246" t="s">
        <v>387</v>
      </c>
      <c r="K23" s="246" t="s">
        <v>387</v>
      </c>
      <c r="L23" s="246" t="s">
        <v>387</v>
      </c>
      <c r="M23" s="246" t="s">
        <v>387</v>
      </c>
    </row>
    <row r="24" spans="3:13" ht="30.75" customHeight="1">
      <c r="C24" s="24" t="s">
        <v>151</v>
      </c>
      <c r="D24" s="149">
        <v>0.45</v>
      </c>
      <c r="E24" s="149">
        <v>0</v>
      </c>
      <c r="F24" s="246">
        <v>0.5</v>
      </c>
      <c r="G24" s="56" t="s">
        <v>431</v>
      </c>
      <c r="H24" s="246">
        <v>1</v>
      </c>
      <c r="I24" s="149"/>
      <c r="J24" s="246" t="s">
        <v>387</v>
      </c>
      <c r="K24" s="246" t="s">
        <v>387</v>
      </c>
      <c r="L24" s="246" t="s">
        <v>387</v>
      </c>
      <c r="M24" s="246" t="s">
        <v>387</v>
      </c>
    </row>
    <row r="25" spans="3:13" ht="30.75" customHeight="1">
      <c r="C25" s="137"/>
      <c r="D25" s="15"/>
      <c r="E25" s="15"/>
      <c r="F25" s="248"/>
      <c r="G25" s="140"/>
      <c r="H25" s="248"/>
      <c r="I25" s="15"/>
      <c r="J25" s="248"/>
      <c r="K25" s="248"/>
      <c r="L25" s="248"/>
      <c r="M25" s="248"/>
    </row>
    <row r="26" spans="3:13" ht="25" customHeight="1">
      <c r="D26" s="320" t="s">
        <v>636</v>
      </c>
      <c r="E26" s="320"/>
      <c r="F26" s="320"/>
      <c r="G26" s="320"/>
      <c r="H26" s="320"/>
      <c r="I26" s="320"/>
      <c r="J26" s="320"/>
      <c r="K26" s="320"/>
      <c r="L26" s="320"/>
      <c r="M26" s="320"/>
    </row>
    <row r="27" spans="3:13" ht="25" customHeight="1">
      <c r="D27" s="330" t="s">
        <v>637</v>
      </c>
      <c r="E27" s="330"/>
      <c r="F27" s="330"/>
      <c r="G27" s="330"/>
      <c r="H27" s="330"/>
      <c r="I27" s="330"/>
      <c r="J27" s="330"/>
      <c r="K27" s="330"/>
      <c r="L27" s="330"/>
      <c r="M27" s="330"/>
    </row>
    <row r="28" spans="3:13" ht="25" customHeight="1">
      <c r="D28" s="330" t="s">
        <v>638</v>
      </c>
      <c r="E28" s="330"/>
      <c r="F28" s="330"/>
      <c r="G28" s="330"/>
      <c r="H28" s="330"/>
      <c r="I28" s="330"/>
      <c r="J28" s="330"/>
      <c r="K28" s="330"/>
      <c r="L28" s="330"/>
      <c r="M28" s="330"/>
    </row>
    <row r="29" spans="3:13" ht="25" customHeight="1">
      <c r="D29" s="330" t="s">
        <v>639</v>
      </c>
      <c r="E29" s="330"/>
      <c r="F29" s="330"/>
      <c r="G29" s="330"/>
      <c r="H29" s="330"/>
      <c r="I29" s="330"/>
      <c r="J29" s="330"/>
      <c r="K29" s="330"/>
      <c r="L29" s="330"/>
      <c r="M29" s="330"/>
    </row>
    <row r="30" spans="3:13" ht="25" customHeight="1">
      <c r="D30" s="223"/>
      <c r="E30" s="223"/>
      <c r="F30" s="223"/>
      <c r="G30" s="223"/>
      <c r="H30" s="223"/>
      <c r="I30" s="223"/>
      <c r="J30" s="223"/>
      <c r="K30" s="223"/>
      <c r="L30" s="223"/>
      <c r="M30" s="223"/>
    </row>
    <row r="31" spans="3:13" ht="25" customHeight="1">
      <c r="D31" s="360" t="s">
        <v>417</v>
      </c>
      <c r="E31" s="360"/>
      <c r="F31" s="360"/>
      <c r="G31" s="360"/>
      <c r="H31" s="360"/>
      <c r="I31" s="360"/>
      <c r="J31" s="360"/>
      <c r="K31" s="360"/>
      <c r="L31" s="360"/>
      <c r="M31" s="360"/>
    </row>
    <row r="32" spans="3:13" ht="25" customHeight="1">
      <c r="D32" s="361" t="s">
        <v>430</v>
      </c>
      <c r="E32" s="361"/>
      <c r="F32" s="361"/>
      <c r="G32" s="361"/>
      <c r="H32" s="361"/>
      <c r="I32" s="361"/>
      <c r="J32" s="361"/>
      <c r="K32" s="361"/>
      <c r="L32" s="361"/>
      <c r="M32" s="361"/>
    </row>
    <row r="33" spans="3:13" ht="25" customHeight="1">
      <c r="D33" s="249"/>
      <c r="E33" s="168"/>
      <c r="F33" s="168"/>
      <c r="G33" s="168"/>
      <c r="H33" s="168"/>
      <c r="I33" s="168"/>
      <c r="J33" s="168"/>
      <c r="K33" s="168"/>
      <c r="L33" s="168"/>
      <c r="M33" s="168"/>
    </row>
    <row r="34" spans="3:13" ht="25" customHeight="1">
      <c r="D34" s="324" t="s">
        <v>640</v>
      </c>
      <c r="E34" s="324"/>
      <c r="F34" s="324"/>
      <c r="G34" s="324"/>
      <c r="H34" s="324"/>
      <c r="I34" s="324"/>
      <c r="J34" s="324"/>
      <c r="K34" s="324"/>
      <c r="L34" s="324"/>
      <c r="M34" s="324"/>
    </row>
    <row r="35" spans="3:13" ht="25" customHeight="1">
      <c r="D35" s="332" t="s">
        <v>641</v>
      </c>
      <c r="E35" s="332"/>
      <c r="F35" s="332"/>
      <c r="G35" s="332"/>
      <c r="H35" s="332"/>
      <c r="I35" s="332"/>
      <c r="J35" s="332"/>
      <c r="K35" s="332"/>
      <c r="L35" s="332"/>
      <c r="M35" s="332"/>
    </row>
    <row r="37" spans="3:13" ht="51" customHeight="1">
      <c r="C37" s="235" t="s">
        <v>642</v>
      </c>
      <c r="D37" s="235"/>
      <c r="E37" s="235"/>
      <c r="F37" s="235"/>
      <c r="G37" s="235"/>
      <c r="H37" s="235"/>
      <c r="I37" s="235"/>
      <c r="J37" s="235"/>
      <c r="K37" s="235"/>
    </row>
    <row r="38" spans="3:13" ht="30.75" customHeight="1">
      <c r="C38" s="8"/>
      <c r="F38" s="8"/>
      <c r="G38" s="8"/>
      <c r="H38" s="8"/>
      <c r="I38" s="8"/>
      <c r="J38" s="8"/>
      <c r="L38" s="8"/>
      <c r="M38" s="8"/>
    </row>
    <row r="39" spans="3:13" ht="30.75" customHeight="1">
      <c r="C39" s="8"/>
      <c r="F39" s="8"/>
      <c r="G39" s="8"/>
      <c r="H39" s="8"/>
      <c r="I39" s="8"/>
      <c r="J39" s="8"/>
      <c r="K39" s="244" t="s">
        <v>301</v>
      </c>
      <c r="L39" s="8"/>
      <c r="M39" s="8"/>
    </row>
    <row r="40" spans="3:13" ht="50" customHeight="1">
      <c r="C40" s="275" t="s">
        <v>28</v>
      </c>
      <c r="D40" s="120" t="s">
        <v>95</v>
      </c>
      <c r="E40" s="120" t="s">
        <v>96</v>
      </c>
      <c r="F40" s="120" t="s">
        <v>643</v>
      </c>
      <c r="G40" s="120" t="s">
        <v>125</v>
      </c>
      <c r="H40" s="306" t="s">
        <v>644</v>
      </c>
      <c r="I40" s="306"/>
      <c r="J40" s="306"/>
      <c r="K40" s="306"/>
    </row>
    <row r="41" spans="3:13" ht="30.75" customHeight="1">
      <c r="C41" s="23" t="s">
        <v>200</v>
      </c>
      <c r="D41" s="56">
        <v>0</v>
      </c>
      <c r="E41" s="56">
        <v>0</v>
      </c>
      <c r="F41" s="56">
        <v>0</v>
      </c>
      <c r="G41" s="56">
        <v>0</v>
      </c>
      <c r="H41" s="362">
        <v>0</v>
      </c>
      <c r="I41" s="362"/>
      <c r="J41" s="362"/>
      <c r="K41" s="362"/>
    </row>
    <row r="42" spans="3:13" ht="30.75" customHeight="1">
      <c r="C42" s="23" t="s">
        <v>199</v>
      </c>
      <c r="D42" s="56">
        <v>0</v>
      </c>
      <c r="E42" s="56">
        <v>0</v>
      </c>
      <c r="F42" s="56">
        <v>0</v>
      </c>
      <c r="G42" s="56">
        <v>0</v>
      </c>
      <c r="H42" s="362">
        <v>0</v>
      </c>
      <c r="I42" s="362"/>
      <c r="J42" s="362"/>
      <c r="K42" s="362"/>
    </row>
    <row r="43" spans="3:13" ht="30.75" customHeight="1">
      <c r="C43" s="23" t="s">
        <v>202</v>
      </c>
      <c r="D43" s="56" t="s">
        <v>387</v>
      </c>
      <c r="E43" s="56" t="s">
        <v>387</v>
      </c>
      <c r="F43" s="56" t="s">
        <v>387</v>
      </c>
      <c r="G43" s="56" t="s">
        <v>387</v>
      </c>
      <c r="H43" s="362">
        <v>0</v>
      </c>
      <c r="I43" s="362"/>
      <c r="J43" s="362"/>
      <c r="K43" s="362"/>
    </row>
    <row r="44" spans="3:13" ht="30.75" customHeight="1">
      <c r="C44" s="23" t="s">
        <v>201</v>
      </c>
      <c r="D44" s="112">
        <v>0</v>
      </c>
      <c r="E44" s="112">
        <v>0</v>
      </c>
      <c r="F44" s="112">
        <v>0</v>
      </c>
      <c r="G44" s="112">
        <v>0</v>
      </c>
      <c r="H44" s="362">
        <v>0</v>
      </c>
      <c r="I44" s="362"/>
      <c r="J44" s="362"/>
      <c r="K44" s="362"/>
    </row>
    <row r="45" spans="3:13" ht="30.75" customHeight="1">
      <c r="C45" s="23" t="s">
        <v>180</v>
      </c>
      <c r="D45" s="56">
        <v>0</v>
      </c>
      <c r="E45" s="56">
        <v>0</v>
      </c>
      <c r="F45" s="56">
        <v>0</v>
      </c>
      <c r="G45" s="56">
        <v>0</v>
      </c>
      <c r="H45" s="362">
        <v>0</v>
      </c>
      <c r="I45" s="362"/>
      <c r="J45" s="362"/>
      <c r="K45" s="362"/>
    </row>
    <row r="46" spans="3:13" ht="30.75" customHeight="1">
      <c r="C46" s="24" t="s">
        <v>66</v>
      </c>
      <c r="D46" s="112" t="s">
        <v>387</v>
      </c>
      <c r="E46" s="112" t="s">
        <v>387</v>
      </c>
      <c r="F46" s="112" t="s">
        <v>387</v>
      </c>
      <c r="G46" s="112" t="s">
        <v>387</v>
      </c>
      <c r="H46" s="362">
        <v>0</v>
      </c>
      <c r="I46" s="362"/>
      <c r="J46" s="362"/>
      <c r="K46" s="362"/>
    </row>
    <row r="47" spans="3:13" ht="30.75" customHeight="1">
      <c r="C47" s="24" t="s">
        <v>22</v>
      </c>
      <c r="D47" s="11">
        <v>0</v>
      </c>
      <c r="E47" s="11">
        <v>0</v>
      </c>
      <c r="F47" s="11">
        <v>0</v>
      </c>
      <c r="G47" s="11">
        <v>0</v>
      </c>
      <c r="H47" s="362">
        <v>0</v>
      </c>
      <c r="I47" s="362"/>
      <c r="J47" s="362"/>
      <c r="K47" s="362"/>
    </row>
    <row r="48" spans="3:13" ht="30.75" customHeight="1">
      <c r="C48" s="24" t="s">
        <v>23</v>
      </c>
      <c r="D48" s="149"/>
      <c r="E48" s="149"/>
      <c r="F48" s="149"/>
      <c r="G48" s="149"/>
      <c r="H48" s="363"/>
      <c r="I48" s="363"/>
      <c r="J48" s="363"/>
      <c r="K48" s="363"/>
    </row>
    <row r="49" spans="3:13" ht="30.75" customHeight="1">
      <c r="C49" s="24" t="s">
        <v>512</v>
      </c>
      <c r="D49" s="48">
        <v>19873369.41</v>
      </c>
      <c r="E49" s="48">
        <v>7273951.0760576893</v>
      </c>
      <c r="F49" s="47">
        <v>4.6325000000000003</v>
      </c>
      <c r="G49" s="47">
        <v>1.6956</v>
      </c>
      <c r="H49" s="364">
        <v>2087734000</v>
      </c>
      <c r="I49" s="364"/>
      <c r="J49" s="364"/>
      <c r="K49" s="364"/>
    </row>
    <row r="50" spans="3:13" ht="30.75" customHeight="1">
      <c r="C50" s="24" t="s">
        <v>513</v>
      </c>
      <c r="D50" s="11" t="s">
        <v>438</v>
      </c>
      <c r="E50" s="11" t="s">
        <v>438</v>
      </c>
      <c r="F50" s="11" t="s">
        <v>438</v>
      </c>
      <c r="G50" s="11" t="s">
        <v>438</v>
      </c>
      <c r="H50" s="362"/>
      <c r="I50" s="362"/>
      <c r="J50" s="362"/>
      <c r="K50" s="362"/>
    </row>
    <row r="51" spans="3:13" ht="30.75" customHeight="1">
      <c r="C51" s="24" t="s">
        <v>514</v>
      </c>
      <c r="D51" s="11">
        <v>0</v>
      </c>
      <c r="E51" s="11">
        <v>0</v>
      </c>
      <c r="F51" s="11">
        <v>0</v>
      </c>
      <c r="G51" s="11">
        <v>0</v>
      </c>
      <c r="H51" s="362"/>
      <c r="I51" s="362"/>
      <c r="J51" s="362"/>
      <c r="K51" s="362"/>
    </row>
    <row r="52" spans="3:13" ht="30.75" customHeight="1">
      <c r="C52" s="24" t="s">
        <v>515</v>
      </c>
      <c r="D52" s="11">
        <v>0</v>
      </c>
      <c r="E52" s="11">
        <v>0</v>
      </c>
      <c r="F52" s="11">
        <v>0</v>
      </c>
      <c r="G52" s="11">
        <v>0</v>
      </c>
      <c r="H52" s="362"/>
      <c r="I52" s="362"/>
      <c r="J52" s="362"/>
      <c r="K52" s="362"/>
    </row>
    <row r="53" spans="3:13" ht="30.75" customHeight="1">
      <c r="C53" s="24" t="s">
        <v>24</v>
      </c>
      <c r="D53" s="47"/>
      <c r="E53" s="14">
        <v>934597</v>
      </c>
      <c r="F53" s="11"/>
      <c r="G53" s="250">
        <v>1.8246541911929794</v>
      </c>
      <c r="H53" s="365">
        <v>2611668823</v>
      </c>
      <c r="I53" s="365"/>
      <c r="J53" s="365"/>
      <c r="K53" s="365"/>
    </row>
    <row r="54" spans="3:13" ht="30.75" customHeight="1">
      <c r="C54" s="24" t="s">
        <v>25</v>
      </c>
      <c r="D54" s="47"/>
      <c r="E54" s="14">
        <v>681369.5</v>
      </c>
      <c r="F54" s="11"/>
      <c r="G54" s="250">
        <v>6.6724394567016265</v>
      </c>
      <c r="H54" s="365">
        <v>106887768</v>
      </c>
      <c r="I54" s="365"/>
      <c r="J54" s="365"/>
      <c r="K54" s="365"/>
    </row>
    <row r="55" spans="3:13" ht="30.75" customHeight="1">
      <c r="C55" s="24" t="s">
        <v>151</v>
      </c>
      <c r="D55" s="47"/>
      <c r="E55" s="14">
        <v>3809.25</v>
      </c>
      <c r="F55" s="11"/>
      <c r="G55" s="250">
        <v>2.3086363636363636</v>
      </c>
      <c r="H55" s="362" t="s">
        <v>437</v>
      </c>
      <c r="I55" s="362"/>
      <c r="J55" s="362"/>
      <c r="K55" s="362"/>
    </row>
    <row r="56" spans="3:13" ht="30.75" customHeight="1">
      <c r="C56" s="151" t="s">
        <v>31</v>
      </c>
      <c r="D56" s="251"/>
      <c r="E56" s="251"/>
      <c r="F56" s="152"/>
      <c r="G56" s="152"/>
      <c r="H56" s="366"/>
      <c r="I56" s="366"/>
      <c r="J56" s="366"/>
      <c r="K56" s="366"/>
    </row>
    <row r="57" spans="3:13" ht="30.75" customHeight="1">
      <c r="C57" s="252"/>
      <c r="D57" s="118"/>
      <c r="E57" s="118"/>
      <c r="F57" s="117"/>
      <c r="G57" s="117"/>
      <c r="H57" s="138"/>
      <c r="I57" s="138"/>
      <c r="J57" s="138"/>
      <c r="K57" s="138"/>
    </row>
    <row r="58" spans="3:13" ht="25" customHeight="1">
      <c r="D58" s="325" t="s">
        <v>645</v>
      </c>
      <c r="E58" s="325"/>
      <c r="F58" s="325"/>
      <c r="G58" s="325"/>
      <c r="H58" s="325"/>
      <c r="I58" s="325"/>
      <c r="J58" s="325"/>
      <c r="K58" s="325"/>
      <c r="L58" s="217"/>
      <c r="M58" s="8"/>
    </row>
    <row r="59" spans="3:13" ht="25" customHeight="1">
      <c r="D59" s="367" t="s">
        <v>646</v>
      </c>
      <c r="E59" s="367"/>
      <c r="F59" s="367"/>
      <c r="G59" s="367"/>
      <c r="H59" s="367"/>
      <c r="I59" s="367"/>
      <c r="J59" s="367"/>
      <c r="K59" s="367"/>
    </row>
    <row r="60" spans="3:13" ht="25" customHeight="1">
      <c r="D60" s="193"/>
      <c r="E60" s="193"/>
      <c r="F60" s="193"/>
      <c r="G60" s="193"/>
      <c r="H60" s="193"/>
      <c r="I60" s="193"/>
      <c r="J60" s="193"/>
      <c r="K60" s="193"/>
      <c r="L60" s="2"/>
    </row>
    <row r="61" spans="3:13" ht="25" customHeight="1">
      <c r="D61" s="324" t="s">
        <v>647</v>
      </c>
      <c r="E61" s="324"/>
      <c r="F61" s="324"/>
      <c r="G61" s="324"/>
      <c r="H61" s="324"/>
      <c r="I61" s="324"/>
      <c r="J61" s="324"/>
      <c r="K61" s="324"/>
      <c r="L61" s="2"/>
    </row>
    <row r="62" spans="3:13" ht="25" customHeight="1">
      <c r="D62" s="332" t="s">
        <v>648</v>
      </c>
      <c r="E62" s="332"/>
      <c r="F62" s="332"/>
      <c r="G62" s="332"/>
      <c r="H62" s="332"/>
      <c r="I62" s="332"/>
      <c r="J62" s="332"/>
      <c r="K62" s="332"/>
      <c r="L62" s="2"/>
    </row>
    <row r="64" spans="3:13" ht="30.75" customHeight="1">
      <c r="C64" s="267" t="s">
        <v>702</v>
      </c>
      <c r="D64" s="253"/>
      <c r="K64" s="277" t="s">
        <v>701</v>
      </c>
      <c r="L64" s="35"/>
    </row>
    <row r="66" spans="3:14" ht="50" customHeight="1">
      <c r="C66" s="307" t="s">
        <v>464</v>
      </c>
      <c r="D66" s="307"/>
      <c r="E66" s="307"/>
      <c r="F66" s="307"/>
      <c r="G66" s="307"/>
      <c r="H66" s="307"/>
      <c r="I66" s="307"/>
      <c r="J66" s="307"/>
      <c r="K66" s="307"/>
      <c r="L66" s="37"/>
      <c r="M66" s="37"/>
      <c r="N66" s="37"/>
    </row>
  </sheetData>
  <mergeCells count="36">
    <mergeCell ref="D58:K58"/>
    <mergeCell ref="D59:K59"/>
    <mergeCell ref="D61:K61"/>
    <mergeCell ref="D62:K62"/>
    <mergeCell ref="C66:K66"/>
    <mergeCell ref="H52:K52"/>
    <mergeCell ref="H53:K53"/>
    <mergeCell ref="H54:K54"/>
    <mergeCell ref="H55:K55"/>
    <mergeCell ref="H56:K56"/>
    <mergeCell ref="H47:K47"/>
    <mergeCell ref="H48:K48"/>
    <mergeCell ref="H49:K49"/>
    <mergeCell ref="H50:K50"/>
    <mergeCell ref="H51:K51"/>
    <mergeCell ref="H42:K42"/>
    <mergeCell ref="H43:K43"/>
    <mergeCell ref="H44:K44"/>
    <mergeCell ref="H45:K45"/>
    <mergeCell ref="H46:K46"/>
    <mergeCell ref="D32:M32"/>
    <mergeCell ref="D34:M34"/>
    <mergeCell ref="D35:M35"/>
    <mergeCell ref="H40:K40"/>
    <mergeCell ref="H41:K41"/>
    <mergeCell ref="D26:M26"/>
    <mergeCell ref="D27:M27"/>
    <mergeCell ref="D28:M28"/>
    <mergeCell ref="D29:M29"/>
    <mergeCell ref="D31:M31"/>
    <mergeCell ref="L2:M2"/>
    <mergeCell ref="C8:C9"/>
    <mergeCell ref="D8:D9"/>
    <mergeCell ref="E8:E9"/>
    <mergeCell ref="F8:I8"/>
    <mergeCell ref="J8:M8"/>
  </mergeCells>
  <phoneticPr fontId="48" type="noConversion"/>
  <hyperlinks>
    <hyperlink ref="C66" location="'lista de datos'!A1" display="Volver al índice"/>
    <hyperlink ref="K64" location="'energía '!A1" display="Siguiente   "/>
    <hyperlink ref="C64" location="'oferta tp publico '!A1" display="  Atrás "/>
  </hyperlinks>
  <pageMargins left="0.19" right="0.4" top="1.37" bottom="0.98" header="0.49" footer="0.49"/>
  <pageSetup scale="24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1" manualBreakCount="1">
    <brk id="36" min="1" max="13" man="1"/>
  </rowBreaks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P38"/>
  <sheetViews>
    <sheetView zoomScaleSheetLayoutView="50" workbookViewId="0"/>
  </sheetViews>
  <sheetFormatPr baseColWidth="10" defaultColWidth="8.83203125" defaultRowHeight="30.75" customHeight="1" x14ac:dyDescent="0"/>
  <cols>
    <col min="1" max="1" width="12.83203125" style="6" customWidth="1"/>
    <col min="2" max="2" width="34.1640625" style="6" customWidth="1"/>
    <col min="3" max="9" width="21.83203125" style="6" customWidth="1"/>
    <col min="10" max="10" width="8.83203125" style="6"/>
    <col min="11" max="11" width="8.83203125" style="6" customWidth="1"/>
    <col min="12" max="16384" width="8.83203125" style="6"/>
  </cols>
  <sheetData>
    <row r="1" spans="2:16" s="1" customFormat="1" ht="30.75" customHeight="1"/>
    <row r="2" spans="2:16" s="1" customFormat="1" ht="62" customHeight="1">
      <c r="B2" s="2"/>
      <c r="C2" s="2"/>
      <c r="D2" s="2"/>
      <c r="F2" s="3"/>
      <c r="H2" s="288" t="s">
        <v>711</v>
      </c>
      <c r="I2" s="288"/>
    </row>
    <row r="3" spans="2:16" s="1" customFormat="1" ht="30.75" customHeight="1">
      <c r="B3" s="2"/>
      <c r="C3" s="2"/>
      <c r="D3" s="2"/>
      <c r="E3" s="2"/>
      <c r="J3" s="4"/>
      <c r="K3" s="4"/>
      <c r="L3" s="4"/>
      <c r="M3" s="4"/>
    </row>
    <row r="5" spans="2:16" ht="51" customHeight="1">
      <c r="B5" s="235" t="s">
        <v>649</v>
      </c>
      <c r="C5" s="235"/>
      <c r="D5" s="235"/>
      <c r="E5" s="235"/>
      <c r="F5" s="235"/>
      <c r="G5" s="235"/>
      <c r="H5" s="235"/>
      <c r="I5" s="235"/>
      <c r="J5" s="2"/>
      <c r="K5" s="2"/>
      <c r="L5" s="2"/>
      <c r="M5" s="2"/>
      <c r="N5" s="2"/>
      <c r="O5" s="2"/>
      <c r="P5" s="2"/>
    </row>
    <row r="6" spans="2:16" ht="30.75" customHeight="1">
      <c r="B6" s="8"/>
      <c r="C6" s="8"/>
      <c r="D6" s="8"/>
      <c r="E6" s="8"/>
      <c r="F6" s="8"/>
      <c r="G6" s="8"/>
      <c r="H6" s="8"/>
      <c r="J6" s="2"/>
      <c r="K6" s="2"/>
      <c r="L6" s="2"/>
      <c r="M6" s="2"/>
      <c r="N6" s="2"/>
      <c r="O6" s="2"/>
      <c r="P6" s="2"/>
    </row>
    <row r="7" spans="2:16" ht="30.75" customHeight="1">
      <c r="B7" s="8"/>
      <c r="C7" s="8"/>
      <c r="D7" s="8"/>
      <c r="E7" s="8"/>
      <c r="F7" s="8"/>
      <c r="G7" s="8"/>
      <c r="H7" s="8"/>
      <c r="I7" s="10" t="s">
        <v>301</v>
      </c>
      <c r="J7" s="2"/>
      <c r="K7" s="2"/>
      <c r="L7" s="2"/>
      <c r="M7" s="2"/>
      <c r="N7" s="2"/>
      <c r="O7" s="2"/>
      <c r="P7" s="2"/>
    </row>
    <row r="8" spans="2:16" ht="30.75" customHeight="1">
      <c r="B8" s="346" t="s">
        <v>62</v>
      </c>
      <c r="C8" s="273" t="s">
        <v>33</v>
      </c>
      <c r="D8" s="273" t="s">
        <v>126</v>
      </c>
      <c r="E8" s="273" t="s">
        <v>35</v>
      </c>
      <c r="F8" s="273" t="s">
        <v>172</v>
      </c>
      <c r="G8" s="273" t="s">
        <v>173</v>
      </c>
      <c r="H8" s="273" t="s">
        <v>36</v>
      </c>
      <c r="I8" s="340" t="s">
        <v>650</v>
      </c>
      <c r="J8" s="140"/>
      <c r="K8" s="15"/>
      <c r="L8" s="140"/>
      <c r="M8" s="140"/>
      <c r="N8" s="140"/>
      <c r="O8" s="140"/>
      <c r="P8" s="2"/>
    </row>
    <row r="9" spans="2:16" ht="30.75" customHeight="1">
      <c r="B9" s="347"/>
      <c r="C9" s="273" t="s">
        <v>34</v>
      </c>
      <c r="D9" s="273" t="s">
        <v>34</v>
      </c>
      <c r="E9" s="273" t="s">
        <v>34</v>
      </c>
      <c r="F9" s="273" t="s">
        <v>111</v>
      </c>
      <c r="G9" s="273" t="s">
        <v>111</v>
      </c>
      <c r="H9" s="273" t="s">
        <v>37</v>
      </c>
      <c r="I9" s="340"/>
    </row>
    <row r="10" spans="2:16" ht="30.75" customHeight="1">
      <c r="B10" s="24" t="s">
        <v>170</v>
      </c>
      <c r="C10" s="11">
        <v>0.1187</v>
      </c>
      <c r="D10" s="11">
        <v>0</v>
      </c>
      <c r="E10" s="11">
        <v>0.11</v>
      </c>
      <c r="F10" s="11">
        <v>0</v>
      </c>
      <c r="G10" s="108">
        <f>+[1]energía!$G$9</f>
        <v>0.1</v>
      </c>
      <c r="H10" s="56">
        <v>0</v>
      </c>
      <c r="I10" s="11">
        <v>0</v>
      </c>
    </row>
    <row r="11" spans="2:16" ht="30.75" customHeight="1">
      <c r="B11" s="24" t="s">
        <v>171</v>
      </c>
      <c r="C11" s="11">
        <v>3.49E-2</v>
      </c>
      <c r="D11" s="11">
        <v>0</v>
      </c>
      <c r="E11" s="11">
        <v>0</v>
      </c>
      <c r="F11" s="11">
        <v>0</v>
      </c>
      <c r="G11" s="11">
        <v>0</v>
      </c>
      <c r="H11" s="56">
        <v>0</v>
      </c>
      <c r="I11" s="11">
        <v>0</v>
      </c>
      <c r="K11" s="25"/>
    </row>
    <row r="12" spans="2:16" ht="30.75" customHeight="1">
      <c r="B12" s="24" t="s">
        <v>193</v>
      </c>
      <c r="C12" s="11">
        <v>0.1187</v>
      </c>
      <c r="D12" s="11">
        <v>0</v>
      </c>
      <c r="E12" s="56">
        <f>+[1]energía!$E$9</f>
        <v>0.11</v>
      </c>
      <c r="F12" s="11">
        <v>0</v>
      </c>
      <c r="G12" s="56">
        <f>+[1]energía!$G$9</f>
        <v>0.1</v>
      </c>
      <c r="H12" s="56">
        <v>0</v>
      </c>
      <c r="I12" s="11">
        <v>0</v>
      </c>
    </row>
    <row r="13" spans="2:16" ht="30.75" customHeight="1">
      <c r="B13" s="24" t="s">
        <v>134</v>
      </c>
      <c r="C13" s="56">
        <v>0</v>
      </c>
      <c r="D13" s="11">
        <v>0</v>
      </c>
      <c r="E13" s="56">
        <v>0</v>
      </c>
      <c r="F13" s="11">
        <v>0</v>
      </c>
      <c r="G13" s="56">
        <v>0</v>
      </c>
      <c r="H13" s="56">
        <v>0</v>
      </c>
      <c r="I13" s="11">
        <v>0</v>
      </c>
    </row>
    <row r="14" spans="2:16" ht="30.75" customHeight="1">
      <c r="B14" s="24" t="s">
        <v>221</v>
      </c>
      <c r="C14" s="56">
        <v>0</v>
      </c>
      <c r="D14" s="11">
        <v>0</v>
      </c>
      <c r="E14" s="56">
        <v>0</v>
      </c>
      <c r="F14" s="11">
        <v>0</v>
      </c>
      <c r="G14" s="56">
        <v>0</v>
      </c>
      <c r="H14" s="56">
        <v>0</v>
      </c>
      <c r="I14" s="11">
        <v>0</v>
      </c>
    </row>
    <row r="15" spans="2:16" ht="30.75" customHeight="1">
      <c r="B15" s="24" t="s">
        <v>132</v>
      </c>
      <c r="C15" s="56">
        <v>0</v>
      </c>
      <c r="D15" s="11">
        <v>0</v>
      </c>
      <c r="E15" s="56">
        <v>0</v>
      </c>
      <c r="F15" s="11">
        <v>0</v>
      </c>
      <c r="G15" s="56">
        <v>0</v>
      </c>
      <c r="H15" s="56">
        <v>0</v>
      </c>
      <c r="I15" s="11">
        <v>0</v>
      </c>
    </row>
    <row r="16" spans="2:16" ht="30.75" customHeight="1">
      <c r="B16" s="24" t="s">
        <v>150</v>
      </c>
      <c r="C16" s="11">
        <v>0.1187</v>
      </c>
      <c r="D16" s="11">
        <v>0</v>
      </c>
      <c r="E16" s="11">
        <v>0.11</v>
      </c>
      <c r="F16" s="11">
        <v>0</v>
      </c>
      <c r="G16" s="56">
        <v>0</v>
      </c>
      <c r="H16" s="56">
        <v>0</v>
      </c>
      <c r="I16" s="11">
        <v>0</v>
      </c>
    </row>
    <row r="17" spans="2:11" ht="30.75" customHeight="1">
      <c r="B17" s="24" t="s">
        <v>4</v>
      </c>
      <c r="C17" s="108" t="s">
        <v>445</v>
      </c>
      <c r="D17" s="108" t="s">
        <v>445</v>
      </c>
      <c r="E17" s="108" t="s">
        <v>445</v>
      </c>
      <c r="F17" s="108" t="s">
        <v>445</v>
      </c>
      <c r="G17" s="108" t="s">
        <v>445</v>
      </c>
      <c r="H17" s="108" t="s">
        <v>445</v>
      </c>
      <c r="I17" s="108" t="s">
        <v>445</v>
      </c>
    </row>
    <row r="18" spans="2:11" ht="30.75" customHeight="1">
      <c r="B18" s="24" t="s">
        <v>157</v>
      </c>
      <c r="C18" s="149"/>
      <c r="D18" s="149"/>
      <c r="E18" s="149"/>
      <c r="F18" s="149"/>
      <c r="G18" s="149"/>
      <c r="H18" s="149"/>
      <c r="I18" s="149"/>
    </row>
    <row r="19" spans="2:11" ht="30.75" customHeight="1">
      <c r="B19" s="148" t="s">
        <v>607</v>
      </c>
      <c r="C19" s="56">
        <v>0</v>
      </c>
      <c r="D19" s="11">
        <v>0</v>
      </c>
      <c r="E19" s="56">
        <v>0.5</v>
      </c>
      <c r="F19" s="11">
        <v>0</v>
      </c>
      <c r="G19" s="56">
        <v>0</v>
      </c>
      <c r="H19" s="56">
        <v>0</v>
      </c>
      <c r="I19" s="11">
        <v>0</v>
      </c>
    </row>
    <row r="20" spans="2:11" ht="30.75" customHeight="1">
      <c r="B20" s="148" t="s">
        <v>608</v>
      </c>
      <c r="C20" s="56">
        <v>0</v>
      </c>
      <c r="D20" s="11">
        <v>0</v>
      </c>
      <c r="E20" s="56">
        <v>0.5</v>
      </c>
      <c r="F20" s="11">
        <v>0</v>
      </c>
      <c r="G20" s="56">
        <v>0</v>
      </c>
      <c r="H20" s="56">
        <v>0</v>
      </c>
      <c r="I20" s="11">
        <v>0</v>
      </c>
    </row>
    <row r="21" spans="2:11" ht="30.75" customHeight="1">
      <c r="B21" s="148" t="s">
        <v>609</v>
      </c>
      <c r="C21" s="56">
        <v>0</v>
      </c>
      <c r="D21" s="11">
        <v>0</v>
      </c>
      <c r="E21" s="56">
        <v>0</v>
      </c>
      <c r="F21" s="11">
        <v>0</v>
      </c>
      <c r="G21" s="56">
        <v>0</v>
      </c>
      <c r="H21" s="56">
        <v>0</v>
      </c>
      <c r="I21" s="11">
        <v>0</v>
      </c>
    </row>
    <row r="22" spans="2:11" ht="30.75" customHeight="1">
      <c r="B22" s="148" t="s">
        <v>610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2:11" ht="30.75" customHeight="1">
      <c r="B23" s="24" t="s">
        <v>322</v>
      </c>
      <c r="C23" s="11">
        <v>0</v>
      </c>
      <c r="D23" s="11">
        <v>0</v>
      </c>
      <c r="E23" s="11">
        <f>+[1]energía!$E$20</f>
        <v>4.84</v>
      </c>
      <c r="F23" s="11">
        <v>0</v>
      </c>
      <c r="G23" s="11">
        <v>0</v>
      </c>
      <c r="H23" s="11">
        <f>+[1]energía!$H$20</f>
        <v>3.54</v>
      </c>
      <c r="I23" s="11">
        <v>0</v>
      </c>
    </row>
    <row r="24" spans="2:11" ht="30.75" customHeight="1">
      <c r="B24" s="24" t="s">
        <v>323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2.52</v>
      </c>
      <c r="I24" s="11">
        <v>0</v>
      </c>
    </row>
    <row r="25" spans="2:11" ht="30.75" customHeight="1">
      <c r="B25" s="24" t="s">
        <v>324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3.25</v>
      </c>
      <c r="I25" s="11">
        <v>0</v>
      </c>
    </row>
    <row r="26" spans="2:11" ht="30.75" customHeight="1">
      <c r="B26" s="24" t="s">
        <v>158</v>
      </c>
      <c r="C26" s="11">
        <v>0</v>
      </c>
      <c r="D26" s="11">
        <v>0</v>
      </c>
      <c r="E26" s="11">
        <v>0.11</v>
      </c>
      <c r="F26" s="11">
        <v>0</v>
      </c>
      <c r="G26" s="11">
        <v>0</v>
      </c>
      <c r="H26" s="11">
        <v>0</v>
      </c>
      <c r="I26" s="11">
        <v>0</v>
      </c>
    </row>
    <row r="27" spans="2:11" ht="30.75" customHeight="1">
      <c r="B27" s="24" t="s">
        <v>310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2:11" ht="30.75" customHeight="1">
      <c r="B28" s="24" t="s">
        <v>46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2:11" ht="30.75" customHeight="1">
      <c r="B29" s="254"/>
      <c r="C29" s="254"/>
      <c r="D29" s="8"/>
      <c r="E29" s="8"/>
      <c r="F29" s="8"/>
      <c r="G29" s="8"/>
      <c r="H29" s="8"/>
      <c r="I29" s="8"/>
    </row>
    <row r="30" spans="2:11" ht="25" customHeight="1">
      <c r="B30" s="320" t="s">
        <v>651</v>
      </c>
      <c r="C30" s="320"/>
      <c r="D30" s="320"/>
      <c r="E30" s="320"/>
      <c r="F30" s="320"/>
      <c r="G30" s="320"/>
      <c r="H30" s="320"/>
      <c r="I30" s="320"/>
    </row>
    <row r="31" spans="2:11" ht="25" customHeight="1">
      <c r="B31" s="337" t="s">
        <v>164</v>
      </c>
      <c r="C31" s="337"/>
      <c r="D31" s="337"/>
      <c r="E31" s="337"/>
      <c r="F31" s="337"/>
      <c r="G31" s="337"/>
      <c r="H31" s="337"/>
      <c r="I31" s="337"/>
    </row>
    <row r="32" spans="2:11" ht="25" customHeight="1">
      <c r="B32" s="337" t="s">
        <v>165</v>
      </c>
      <c r="C32" s="337"/>
      <c r="D32" s="337"/>
      <c r="E32" s="337"/>
      <c r="F32" s="337"/>
      <c r="G32" s="337"/>
      <c r="H32" s="337"/>
      <c r="I32" s="337"/>
      <c r="K32" s="255"/>
    </row>
    <row r="33" spans="2:10" ht="30.75" customHeight="1">
      <c r="B33" s="256"/>
      <c r="C33" s="193"/>
      <c r="D33" s="193"/>
      <c r="E33" s="193"/>
      <c r="F33" s="193"/>
      <c r="G33" s="193"/>
      <c r="H33" s="193"/>
      <c r="I33" s="193"/>
    </row>
    <row r="34" spans="2:10" ht="25" customHeight="1">
      <c r="B34" s="332" t="s">
        <v>652</v>
      </c>
      <c r="C34" s="332"/>
      <c r="D34" s="332"/>
      <c r="E34" s="332"/>
      <c r="F34" s="332"/>
      <c r="G34" s="332"/>
      <c r="H34" s="332"/>
      <c r="I34" s="332"/>
    </row>
    <row r="36" spans="2:10" ht="30.75" customHeight="1">
      <c r="B36" s="267" t="s">
        <v>703</v>
      </c>
      <c r="C36" s="253"/>
      <c r="I36" s="278" t="s">
        <v>689</v>
      </c>
    </row>
    <row r="38" spans="2:10" ht="50" customHeight="1">
      <c r="B38" s="307" t="s">
        <v>464</v>
      </c>
      <c r="C38" s="307"/>
      <c r="D38" s="307"/>
      <c r="E38" s="307"/>
      <c r="F38" s="307"/>
      <c r="G38" s="307"/>
      <c r="H38" s="307"/>
      <c r="I38" s="307"/>
      <c r="J38" s="37"/>
    </row>
  </sheetData>
  <mergeCells count="8">
    <mergeCell ref="B34:I34"/>
    <mergeCell ref="B38:I38"/>
    <mergeCell ref="H2:I2"/>
    <mergeCell ref="B8:B9"/>
    <mergeCell ref="I8:I9"/>
    <mergeCell ref="B30:I30"/>
    <mergeCell ref="B31:I31"/>
    <mergeCell ref="B32:I32"/>
  </mergeCells>
  <phoneticPr fontId="48" type="noConversion"/>
  <hyperlinks>
    <hyperlink ref="B38" location="'lista de datos'!A1" display="Volver al índice"/>
    <hyperlink ref="I36" location="'contaminación '!A1" display="Siguiente   "/>
    <hyperlink ref="B36" location="'tarifas tp publico '!A1" display="  Atrás "/>
  </hyperlinks>
  <pageMargins left="0.19" right="0.4" top="1.37" bottom="0.98" header="0.49" footer="0.49"/>
  <pageSetup scale="45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G51"/>
  <sheetViews>
    <sheetView topLeftCell="B1" zoomScaleSheetLayoutView="20" workbookViewId="0">
      <pane xSplit="2" topLeftCell="D1" activePane="topRight" state="frozen"/>
      <selection activeCell="B29" sqref="B29:G29"/>
      <selection pane="topRight" activeCell="B1" sqref="B1"/>
    </sheetView>
  </sheetViews>
  <sheetFormatPr baseColWidth="10" defaultColWidth="9.1640625" defaultRowHeight="30.75" customHeight="1" x14ac:dyDescent="0"/>
  <cols>
    <col min="1" max="1" width="9.1640625" style="6"/>
    <col min="2" max="2" width="12.83203125" style="6" customWidth="1"/>
    <col min="3" max="3" width="54.83203125" style="6" customWidth="1"/>
    <col min="4" max="32" width="25" style="6" customWidth="1"/>
    <col min="33" max="33" width="38" style="6" customWidth="1"/>
    <col min="34" max="16384" width="9.1640625" style="6"/>
  </cols>
  <sheetData>
    <row r="1" spans="2:33" s="1" customFormat="1" ht="30.75" customHeight="1"/>
    <row r="2" spans="2:33" s="1" customFormat="1" ht="62" customHeight="1">
      <c r="B2" s="2"/>
      <c r="C2" s="2"/>
      <c r="D2" s="2"/>
      <c r="E2" s="2"/>
      <c r="F2" s="2"/>
      <c r="AG2" s="271" t="s">
        <v>711</v>
      </c>
    </row>
    <row r="3" spans="2:33" s="1" customFormat="1" ht="30.75" customHeight="1">
      <c r="B3" s="2"/>
      <c r="C3" s="2"/>
      <c r="D3" s="2"/>
      <c r="E3" s="2"/>
      <c r="J3" s="4"/>
      <c r="K3" s="4"/>
      <c r="L3" s="4"/>
      <c r="M3" s="4"/>
    </row>
    <row r="5" spans="2:33" ht="51" customHeight="1">
      <c r="C5" s="235" t="s">
        <v>653</v>
      </c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</row>
    <row r="6" spans="2:33" ht="30.75" customHeight="1">
      <c r="C6" s="8"/>
      <c r="D6" s="43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2:33" ht="30.75" customHeight="1">
      <c r="C7" s="8"/>
      <c r="D7" s="368" t="s">
        <v>186</v>
      </c>
      <c r="E7" s="336"/>
      <c r="F7" s="336"/>
      <c r="G7" s="336"/>
      <c r="H7" s="336"/>
      <c r="I7" s="336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309" t="s">
        <v>301</v>
      </c>
      <c r="AG7" s="309"/>
    </row>
    <row r="8" spans="2:33" ht="30.75" customHeight="1">
      <c r="C8" s="359" t="s">
        <v>62</v>
      </c>
      <c r="D8" s="340" t="s">
        <v>33</v>
      </c>
      <c r="E8" s="340"/>
      <c r="F8" s="340"/>
      <c r="G8" s="340"/>
      <c r="H8" s="340"/>
      <c r="I8" s="340"/>
      <c r="J8" s="340" t="s">
        <v>126</v>
      </c>
      <c r="K8" s="340"/>
      <c r="L8" s="340"/>
      <c r="M8" s="340"/>
      <c r="N8" s="340"/>
      <c r="O8" s="340"/>
      <c r="P8" s="340" t="s">
        <v>35</v>
      </c>
      <c r="Q8" s="340"/>
      <c r="R8" s="340"/>
      <c r="S8" s="340"/>
      <c r="T8" s="340"/>
      <c r="U8" s="340"/>
      <c r="V8" s="340" t="s">
        <v>286</v>
      </c>
      <c r="W8" s="340"/>
      <c r="X8" s="340"/>
      <c r="Y8" s="340"/>
      <c r="Z8" s="340"/>
      <c r="AA8" s="340"/>
      <c r="AB8" s="340" t="s">
        <v>287</v>
      </c>
      <c r="AC8" s="340"/>
      <c r="AD8" s="340"/>
      <c r="AE8" s="340"/>
      <c r="AF8" s="340"/>
      <c r="AG8" s="340"/>
    </row>
    <row r="9" spans="2:33" ht="30.75" customHeight="1">
      <c r="C9" s="359"/>
      <c r="D9" s="273" t="s">
        <v>72</v>
      </c>
      <c r="E9" s="273" t="s">
        <v>73</v>
      </c>
      <c r="F9" s="273" t="s">
        <v>77</v>
      </c>
      <c r="G9" s="273" t="s">
        <v>74</v>
      </c>
      <c r="H9" s="273" t="s">
        <v>75</v>
      </c>
      <c r="I9" s="273" t="s">
        <v>76</v>
      </c>
      <c r="J9" s="273" t="s">
        <v>72</v>
      </c>
      <c r="K9" s="273" t="s">
        <v>73</v>
      </c>
      <c r="L9" s="273" t="s">
        <v>77</v>
      </c>
      <c r="M9" s="273" t="s">
        <v>74</v>
      </c>
      <c r="N9" s="273" t="s">
        <v>75</v>
      </c>
      <c r="O9" s="273" t="s">
        <v>76</v>
      </c>
      <c r="P9" s="273" t="s">
        <v>72</v>
      </c>
      <c r="Q9" s="273" t="s">
        <v>73</v>
      </c>
      <c r="R9" s="273" t="s">
        <v>77</v>
      </c>
      <c r="S9" s="273" t="s">
        <v>74</v>
      </c>
      <c r="T9" s="273" t="s">
        <v>75</v>
      </c>
      <c r="U9" s="273" t="s">
        <v>76</v>
      </c>
      <c r="V9" s="273" t="s">
        <v>72</v>
      </c>
      <c r="W9" s="273" t="s">
        <v>73</v>
      </c>
      <c r="X9" s="273" t="s">
        <v>77</v>
      </c>
      <c r="Y9" s="273" t="s">
        <v>74</v>
      </c>
      <c r="Z9" s="273" t="s">
        <v>75</v>
      </c>
      <c r="AA9" s="273" t="s">
        <v>76</v>
      </c>
      <c r="AB9" s="273" t="s">
        <v>72</v>
      </c>
      <c r="AC9" s="273" t="s">
        <v>73</v>
      </c>
      <c r="AD9" s="273" t="s">
        <v>77</v>
      </c>
      <c r="AE9" s="273" t="s">
        <v>74</v>
      </c>
      <c r="AF9" s="273" t="s">
        <v>75</v>
      </c>
      <c r="AG9" s="273" t="s">
        <v>76</v>
      </c>
    </row>
    <row r="10" spans="2:33" ht="30.75" customHeight="1">
      <c r="C10" s="24" t="s">
        <v>71</v>
      </c>
      <c r="D10" s="56">
        <v>11.09</v>
      </c>
      <c r="E10" s="56">
        <v>3.14</v>
      </c>
      <c r="F10" s="11">
        <v>0.74</v>
      </c>
      <c r="G10" s="56">
        <v>7.0000000000000007E-2</v>
      </c>
      <c r="H10" s="56">
        <v>0.08</v>
      </c>
      <c r="I10" s="11">
        <v>196</v>
      </c>
      <c r="J10" s="11" t="s">
        <v>446</v>
      </c>
      <c r="K10" s="11" t="s">
        <v>446</v>
      </c>
      <c r="L10" s="11" t="s">
        <v>446</v>
      </c>
      <c r="M10" s="11" t="s">
        <v>446</v>
      </c>
      <c r="N10" s="11" t="s">
        <v>446</v>
      </c>
      <c r="O10" s="11" t="s">
        <v>446</v>
      </c>
      <c r="P10" s="11">
        <v>2.6</v>
      </c>
      <c r="Q10" s="11">
        <v>0.25</v>
      </c>
      <c r="R10" s="11">
        <v>2.2999999999999998</v>
      </c>
      <c r="S10" s="11">
        <v>1.52</v>
      </c>
      <c r="T10" s="11">
        <v>0.34</v>
      </c>
      <c r="U10" s="11">
        <v>484</v>
      </c>
      <c r="V10" s="11" t="s">
        <v>446</v>
      </c>
      <c r="W10" s="11" t="s">
        <v>446</v>
      </c>
      <c r="X10" s="11" t="s">
        <v>446</v>
      </c>
      <c r="Y10" s="11" t="s">
        <v>446</v>
      </c>
      <c r="Z10" s="11" t="s">
        <v>446</v>
      </c>
      <c r="AA10" s="11" t="s">
        <v>446</v>
      </c>
      <c r="AB10" s="11">
        <f>+[2]contaminación!AA$8</f>
        <v>4</v>
      </c>
      <c r="AC10" s="11"/>
      <c r="AD10" s="11">
        <f>+[2]contaminación!AC$8</f>
        <v>2</v>
      </c>
      <c r="AE10" s="11">
        <f>+[2]contaminación!AD$8</f>
        <v>0</v>
      </c>
      <c r="AF10" s="11">
        <f>+[2]contaminación!AE$8</f>
        <v>0.01</v>
      </c>
      <c r="AG10" s="11">
        <f>+[2]contaminación!AF$8</f>
        <v>190</v>
      </c>
    </row>
    <row r="11" spans="2:33" ht="30.75" customHeight="1">
      <c r="C11" s="24" t="s">
        <v>38</v>
      </c>
      <c r="D11" s="56">
        <v>12.76</v>
      </c>
      <c r="E11" s="56">
        <v>3.11</v>
      </c>
      <c r="F11" s="11">
        <v>0.13</v>
      </c>
      <c r="G11" s="56">
        <v>0.02</v>
      </c>
      <c r="H11" s="56">
        <v>0.05</v>
      </c>
      <c r="I11" s="11">
        <v>81.7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2:33" ht="30.75" customHeight="1">
      <c r="C12" s="24" t="s">
        <v>311</v>
      </c>
      <c r="D12" s="56">
        <v>11.09</v>
      </c>
      <c r="E12" s="56">
        <v>3.14</v>
      </c>
      <c r="F12" s="11">
        <v>0.74</v>
      </c>
      <c r="G12" s="56">
        <v>7.0000000000000007E-2</v>
      </c>
      <c r="H12" s="56">
        <v>0.08</v>
      </c>
      <c r="I12" s="11">
        <v>196</v>
      </c>
      <c r="J12" s="11" t="s">
        <v>446</v>
      </c>
      <c r="K12" s="11" t="s">
        <v>446</v>
      </c>
      <c r="L12" s="11" t="s">
        <v>446</v>
      </c>
      <c r="M12" s="11" t="s">
        <v>446</v>
      </c>
      <c r="N12" s="11" t="s">
        <v>446</v>
      </c>
      <c r="O12" s="11" t="s">
        <v>446</v>
      </c>
      <c r="P12" s="11">
        <v>2.6</v>
      </c>
      <c r="Q12" s="11">
        <v>0.25</v>
      </c>
      <c r="R12" s="11">
        <v>2.2999999999999998</v>
      </c>
      <c r="S12" s="11">
        <v>1.52</v>
      </c>
      <c r="T12" s="11">
        <v>0.34</v>
      </c>
      <c r="U12" s="11">
        <v>484</v>
      </c>
      <c r="V12" s="11" t="s">
        <v>446</v>
      </c>
      <c r="W12" s="11" t="s">
        <v>446</v>
      </c>
      <c r="X12" s="11" t="s">
        <v>446</v>
      </c>
      <c r="Y12" s="11" t="s">
        <v>446</v>
      </c>
      <c r="Z12" s="11" t="s">
        <v>446</v>
      </c>
      <c r="AA12" s="11" t="s">
        <v>446</v>
      </c>
      <c r="AB12" s="11">
        <f>+[2]contaminación!AA$8</f>
        <v>4</v>
      </c>
      <c r="AC12" s="11"/>
      <c r="AD12" s="11">
        <f>+[2]contaminación!AC$8</f>
        <v>2</v>
      </c>
      <c r="AE12" s="11">
        <f>+[2]contaminación!AD$8</f>
        <v>0</v>
      </c>
      <c r="AF12" s="11">
        <f>+[2]contaminación!AE$8</f>
        <v>0.01</v>
      </c>
      <c r="AG12" s="11">
        <f>+[2]contaminación!AF$8</f>
        <v>190</v>
      </c>
    </row>
    <row r="13" spans="2:33" ht="30.75" customHeight="1">
      <c r="C13" s="24" t="s">
        <v>331</v>
      </c>
      <c r="D13" s="56" t="s">
        <v>446</v>
      </c>
      <c r="E13" s="56" t="s">
        <v>446</v>
      </c>
      <c r="F13" s="11" t="s">
        <v>446</v>
      </c>
      <c r="G13" s="56" t="s">
        <v>446</v>
      </c>
      <c r="H13" s="56" t="s">
        <v>446</v>
      </c>
      <c r="I13" s="11" t="s">
        <v>446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</row>
    <row r="14" spans="2:33" ht="30.75" customHeight="1">
      <c r="C14" s="24" t="s">
        <v>180</v>
      </c>
      <c r="D14" s="56" t="s">
        <v>446</v>
      </c>
      <c r="E14" s="56" t="s">
        <v>446</v>
      </c>
      <c r="F14" s="11" t="s">
        <v>446</v>
      </c>
      <c r="G14" s="56" t="s">
        <v>446</v>
      </c>
      <c r="H14" s="56" t="s">
        <v>446</v>
      </c>
      <c r="I14" s="11" t="s">
        <v>446</v>
      </c>
      <c r="J14" s="11" t="s">
        <v>446</v>
      </c>
      <c r="K14" s="11" t="s">
        <v>446</v>
      </c>
      <c r="L14" s="11" t="s">
        <v>446</v>
      </c>
      <c r="M14" s="11" t="s">
        <v>446</v>
      </c>
      <c r="N14" s="11" t="s">
        <v>446</v>
      </c>
      <c r="O14" s="11" t="s">
        <v>446</v>
      </c>
      <c r="P14" s="11" t="s">
        <v>446</v>
      </c>
      <c r="Q14" s="11" t="s">
        <v>446</v>
      </c>
      <c r="R14" s="11" t="s">
        <v>446</v>
      </c>
      <c r="S14" s="11" t="s">
        <v>446</v>
      </c>
      <c r="T14" s="11" t="s">
        <v>446</v>
      </c>
      <c r="U14" s="11" t="s">
        <v>446</v>
      </c>
      <c r="V14" s="11" t="s">
        <v>446</v>
      </c>
      <c r="W14" s="11" t="s">
        <v>446</v>
      </c>
      <c r="X14" s="11" t="s">
        <v>446</v>
      </c>
      <c r="Y14" s="11" t="s">
        <v>446</v>
      </c>
      <c r="Z14" s="11" t="s">
        <v>446</v>
      </c>
      <c r="AA14" s="11" t="s">
        <v>446</v>
      </c>
      <c r="AB14" s="11" t="s">
        <v>446</v>
      </c>
      <c r="AC14" s="11" t="s">
        <v>446</v>
      </c>
      <c r="AD14" s="11" t="s">
        <v>446</v>
      </c>
      <c r="AE14" s="11" t="s">
        <v>446</v>
      </c>
      <c r="AF14" s="11" t="s">
        <v>446</v>
      </c>
      <c r="AG14" s="11" t="s">
        <v>446</v>
      </c>
    </row>
    <row r="15" spans="2:33" ht="30.75" customHeight="1">
      <c r="C15" s="24" t="s">
        <v>66</v>
      </c>
      <c r="D15" s="56">
        <v>18.8</v>
      </c>
      <c r="E15" s="56">
        <v>3.21</v>
      </c>
      <c r="F15" s="11">
        <v>1.03</v>
      </c>
      <c r="G15" s="56">
        <v>7.0000000000000007E-2</v>
      </c>
      <c r="H15" s="56">
        <v>7.0000000000000007E-2</v>
      </c>
      <c r="I15" s="11">
        <v>217.57</v>
      </c>
      <c r="J15" s="11" t="s">
        <v>446</v>
      </c>
      <c r="K15" s="11" t="s">
        <v>446</v>
      </c>
      <c r="L15" s="11" t="s">
        <v>446</v>
      </c>
      <c r="M15" s="11" t="s">
        <v>446</v>
      </c>
      <c r="N15" s="11" t="s">
        <v>446</v>
      </c>
      <c r="O15" s="11" t="s">
        <v>446</v>
      </c>
      <c r="P15" s="11">
        <v>2.6</v>
      </c>
      <c r="Q15" s="11">
        <v>0</v>
      </c>
      <c r="R15" s="11">
        <v>2.2999999999999998</v>
      </c>
      <c r="S15" s="11">
        <v>1.52</v>
      </c>
      <c r="T15" s="11">
        <v>0.34</v>
      </c>
      <c r="U15" s="11">
        <v>484</v>
      </c>
      <c r="V15" s="11" t="s">
        <v>446</v>
      </c>
      <c r="W15" s="11" t="s">
        <v>446</v>
      </c>
      <c r="X15" s="11" t="s">
        <v>446</v>
      </c>
      <c r="Y15" s="11" t="s">
        <v>446</v>
      </c>
      <c r="Z15" s="11" t="s">
        <v>446</v>
      </c>
      <c r="AA15" s="11" t="s">
        <v>446</v>
      </c>
      <c r="AB15" s="11"/>
      <c r="AC15" s="11"/>
      <c r="AD15" s="11"/>
      <c r="AE15" s="11"/>
      <c r="AF15" s="11"/>
      <c r="AG15" s="11"/>
    </row>
    <row r="16" spans="2:33" ht="30.75" customHeight="1">
      <c r="C16" s="24" t="s">
        <v>218</v>
      </c>
      <c r="D16" s="56" t="s">
        <v>447</v>
      </c>
      <c r="E16" s="56" t="s">
        <v>447</v>
      </c>
      <c r="F16" s="56" t="s">
        <v>447</v>
      </c>
      <c r="G16" s="56" t="s">
        <v>447</v>
      </c>
      <c r="H16" s="56" t="s">
        <v>447</v>
      </c>
      <c r="I16" s="56" t="s">
        <v>447</v>
      </c>
      <c r="J16" s="56" t="s">
        <v>447</v>
      </c>
      <c r="K16" s="56" t="s">
        <v>447</v>
      </c>
      <c r="L16" s="56" t="s">
        <v>447</v>
      </c>
      <c r="M16" s="56" t="s">
        <v>447</v>
      </c>
      <c r="N16" s="56" t="s">
        <v>447</v>
      </c>
      <c r="O16" s="56" t="s">
        <v>447</v>
      </c>
      <c r="P16" s="258" t="s">
        <v>447</v>
      </c>
      <c r="Q16" s="258" t="s">
        <v>447</v>
      </c>
      <c r="R16" s="258" t="s">
        <v>447</v>
      </c>
      <c r="S16" s="258" t="s">
        <v>447</v>
      </c>
      <c r="T16" s="258" t="s">
        <v>447</v>
      </c>
      <c r="U16" s="258" t="s">
        <v>447</v>
      </c>
      <c r="V16" s="56" t="s">
        <v>447</v>
      </c>
      <c r="W16" s="56" t="s">
        <v>447</v>
      </c>
      <c r="X16" s="56" t="s">
        <v>447</v>
      </c>
      <c r="Y16" s="56" t="s">
        <v>447</v>
      </c>
      <c r="Z16" s="56" t="s">
        <v>447</v>
      </c>
      <c r="AA16" s="56" t="s">
        <v>447</v>
      </c>
      <c r="AB16" s="56" t="s">
        <v>447</v>
      </c>
      <c r="AC16" s="56" t="s">
        <v>447</v>
      </c>
      <c r="AD16" s="56" t="s">
        <v>447</v>
      </c>
      <c r="AE16" s="56" t="s">
        <v>447</v>
      </c>
      <c r="AF16" s="56" t="s">
        <v>447</v>
      </c>
      <c r="AG16" s="56" t="s">
        <v>447</v>
      </c>
    </row>
    <row r="17" spans="3:33" ht="30.75" customHeight="1">
      <c r="C17" s="24" t="s">
        <v>181</v>
      </c>
      <c r="D17" s="56" t="s">
        <v>446</v>
      </c>
      <c r="E17" s="56" t="s">
        <v>446</v>
      </c>
      <c r="F17" s="11" t="s">
        <v>446</v>
      </c>
      <c r="G17" s="56" t="s">
        <v>446</v>
      </c>
      <c r="H17" s="56" t="s">
        <v>446</v>
      </c>
      <c r="I17" s="11" t="s">
        <v>446</v>
      </c>
      <c r="J17" s="11" t="s">
        <v>446</v>
      </c>
      <c r="K17" s="11" t="s">
        <v>446</v>
      </c>
      <c r="L17" s="11" t="s">
        <v>446</v>
      </c>
      <c r="M17" s="11" t="s">
        <v>446</v>
      </c>
      <c r="N17" s="11" t="s">
        <v>446</v>
      </c>
      <c r="O17" s="11" t="s">
        <v>446</v>
      </c>
      <c r="P17" s="11">
        <v>14.2</v>
      </c>
      <c r="Q17" s="11">
        <v>2.21</v>
      </c>
      <c r="R17" s="11">
        <v>10.28</v>
      </c>
      <c r="S17" s="11">
        <v>0.14000000000000001</v>
      </c>
      <c r="T17" s="11">
        <v>0.52</v>
      </c>
      <c r="U17" s="11">
        <v>1197</v>
      </c>
      <c r="V17" s="11" t="s">
        <v>446</v>
      </c>
      <c r="W17" s="11" t="s">
        <v>446</v>
      </c>
      <c r="X17" s="11" t="s">
        <v>446</v>
      </c>
      <c r="Y17" s="11" t="s">
        <v>446</v>
      </c>
      <c r="Z17" s="11" t="s">
        <v>446</v>
      </c>
      <c r="AA17" s="11" t="s">
        <v>446</v>
      </c>
      <c r="AB17" s="11" t="s">
        <v>446</v>
      </c>
      <c r="AC17" s="11" t="s">
        <v>446</v>
      </c>
      <c r="AD17" s="11" t="s">
        <v>446</v>
      </c>
      <c r="AE17" s="11" t="s">
        <v>446</v>
      </c>
      <c r="AF17" s="11" t="s">
        <v>446</v>
      </c>
      <c r="AG17" s="11" t="s">
        <v>446</v>
      </c>
    </row>
    <row r="18" spans="3:33" ht="30.75" customHeight="1">
      <c r="C18" s="24" t="s">
        <v>513</v>
      </c>
      <c r="D18" s="56" t="s">
        <v>446</v>
      </c>
      <c r="E18" s="56" t="s">
        <v>446</v>
      </c>
      <c r="F18" s="11" t="s">
        <v>446</v>
      </c>
      <c r="G18" s="56" t="s">
        <v>446</v>
      </c>
      <c r="H18" s="56" t="s">
        <v>446</v>
      </c>
      <c r="I18" s="11" t="s">
        <v>446</v>
      </c>
      <c r="J18" s="11" t="s">
        <v>446</v>
      </c>
      <c r="K18" s="11" t="s">
        <v>446</v>
      </c>
      <c r="L18" s="11" t="s">
        <v>446</v>
      </c>
      <c r="M18" s="11" t="s">
        <v>446</v>
      </c>
      <c r="N18" s="11" t="s">
        <v>446</v>
      </c>
      <c r="O18" s="11" t="s">
        <v>446</v>
      </c>
      <c r="P18" s="11">
        <v>3.1</v>
      </c>
      <c r="Q18" s="11">
        <v>0</v>
      </c>
      <c r="R18" s="11">
        <v>2.7</v>
      </c>
      <c r="S18" s="11">
        <v>1.82</v>
      </c>
      <c r="T18" s="11">
        <v>0.22</v>
      </c>
      <c r="U18" s="11">
        <v>580</v>
      </c>
      <c r="V18" s="11" t="s">
        <v>446</v>
      </c>
      <c r="W18" s="11" t="s">
        <v>446</v>
      </c>
      <c r="X18" s="11" t="s">
        <v>446</v>
      </c>
      <c r="Y18" s="11" t="s">
        <v>446</v>
      </c>
      <c r="Z18" s="11" t="s">
        <v>446</v>
      </c>
      <c r="AA18" s="11" t="s">
        <v>446</v>
      </c>
      <c r="AB18" s="11" t="s">
        <v>446</v>
      </c>
      <c r="AC18" s="11" t="s">
        <v>446</v>
      </c>
      <c r="AD18" s="11" t="s">
        <v>446</v>
      </c>
      <c r="AE18" s="11" t="s">
        <v>446</v>
      </c>
      <c r="AF18" s="11" t="s">
        <v>446</v>
      </c>
      <c r="AG18" s="11" t="s">
        <v>446</v>
      </c>
    </row>
    <row r="19" spans="3:33" ht="30.75" customHeight="1">
      <c r="C19" s="24" t="s">
        <v>182</v>
      </c>
      <c r="D19" s="56" t="s">
        <v>446</v>
      </c>
      <c r="E19" s="56" t="s">
        <v>446</v>
      </c>
      <c r="F19" s="11" t="s">
        <v>446</v>
      </c>
      <c r="G19" s="56" t="s">
        <v>446</v>
      </c>
      <c r="H19" s="56" t="s">
        <v>446</v>
      </c>
      <c r="I19" s="11" t="s">
        <v>446</v>
      </c>
      <c r="J19" s="11" t="s">
        <v>446</v>
      </c>
      <c r="K19" s="11" t="s">
        <v>446</v>
      </c>
      <c r="L19" s="11" t="s">
        <v>446</v>
      </c>
      <c r="M19" s="11" t="s">
        <v>446</v>
      </c>
      <c r="N19" s="11" t="s">
        <v>446</v>
      </c>
      <c r="O19" s="11" t="s">
        <v>446</v>
      </c>
      <c r="P19" s="11" t="s">
        <v>446</v>
      </c>
      <c r="Q19" s="11" t="s">
        <v>446</v>
      </c>
      <c r="R19" s="11" t="s">
        <v>446</v>
      </c>
      <c r="S19" s="11" t="s">
        <v>446</v>
      </c>
      <c r="T19" s="11" t="s">
        <v>446</v>
      </c>
      <c r="U19" s="11" t="s">
        <v>446</v>
      </c>
      <c r="V19" s="11" t="s">
        <v>446</v>
      </c>
      <c r="W19" s="11" t="s">
        <v>446</v>
      </c>
      <c r="X19" s="11" t="s">
        <v>446</v>
      </c>
      <c r="Y19" s="11" t="s">
        <v>446</v>
      </c>
      <c r="Z19" s="11" t="s">
        <v>446</v>
      </c>
      <c r="AA19" s="11" t="s">
        <v>446</v>
      </c>
      <c r="AB19" s="11" t="s">
        <v>446</v>
      </c>
      <c r="AC19" s="11" t="s">
        <v>446</v>
      </c>
      <c r="AD19" s="11" t="s">
        <v>446</v>
      </c>
      <c r="AE19" s="11" t="s">
        <v>446</v>
      </c>
      <c r="AF19" s="11" t="s">
        <v>446</v>
      </c>
      <c r="AG19" s="11" t="s">
        <v>446</v>
      </c>
    </row>
    <row r="20" spans="3:33" ht="30.75" customHeight="1">
      <c r="C20" s="24" t="s">
        <v>183</v>
      </c>
      <c r="D20" s="56" t="s">
        <v>446</v>
      </c>
      <c r="E20" s="56" t="s">
        <v>446</v>
      </c>
      <c r="F20" s="11" t="s">
        <v>446</v>
      </c>
      <c r="G20" s="56" t="s">
        <v>446</v>
      </c>
      <c r="H20" s="56" t="s">
        <v>446</v>
      </c>
      <c r="I20" s="11" t="s">
        <v>446</v>
      </c>
      <c r="J20" s="11" t="s">
        <v>446</v>
      </c>
      <c r="K20" s="11" t="s">
        <v>446</v>
      </c>
      <c r="L20" s="11" t="s">
        <v>446</v>
      </c>
      <c r="M20" s="11" t="s">
        <v>446</v>
      </c>
      <c r="N20" s="11" t="s">
        <v>446</v>
      </c>
      <c r="O20" s="11" t="s">
        <v>446</v>
      </c>
      <c r="P20" s="11" t="s">
        <v>446</v>
      </c>
      <c r="Q20" s="11" t="s">
        <v>446</v>
      </c>
      <c r="R20" s="11" t="s">
        <v>446</v>
      </c>
      <c r="S20" s="11" t="s">
        <v>446</v>
      </c>
      <c r="T20" s="11" t="s">
        <v>446</v>
      </c>
      <c r="U20" s="11" t="s">
        <v>446</v>
      </c>
      <c r="V20" s="11" t="s">
        <v>446</v>
      </c>
      <c r="W20" s="11" t="s">
        <v>446</v>
      </c>
      <c r="X20" s="11" t="s">
        <v>446</v>
      </c>
      <c r="Y20" s="11" t="s">
        <v>446</v>
      </c>
      <c r="Z20" s="11" t="s">
        <v>446</v>
      </c>
      <c r="AA20" s="11" t="s">
        <v>446</v>
      </c>
      <c r="AB20" s="11" t="s">
        <v>446</v>
      </c>
      <c r="AC20" s="11" t="s">
        <v>446</v>
      </c>
      <c r="AD20" s="11" t="s">
        <v>446</v>
      </c>
      <c r="AE20" s="11" t="s">
        <v>446</v>
      </c>
      <c r="AF20" s="11" t="s">
        <v>446</v>
      </c>
      <c r="AG20" s="11" t="s">
        <v>446</v>
      </c>
    </row>
    <row r="21" spans="3:33" ht="30.75" customHeight="1">
      <c r="C21" s="24" t="s">
        <v>24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3:33" ht="30.75" customHeight="1">
      <c r="C22" s="24" t="s">
        <v>25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3:33" ht="30.75" customHeight="1">
      <c r="C23" s="23" t="s">
        <v>151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3:33" ht="30.75" customHeight="1">
      <c r="C24" s="23" t="s">
        <v>184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</row>
    <row r="25" spans="3:33" ht="30.75" customHeight="1">
      <c r="C25" s="23" t="s">
        <v>185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</row>
    <row r="26" spans="3:33" ht="30.75" customHeight="1">
      <c r="C26" s="8"/>
      <c r="D26" s="43"/>
      <c r="E26" s="8"/>
      <c r="F26" s="8"/>
      <c r="G26" s="8"/>
      <c r="H26" s="43"/>
      <c r="I26" s="8"/>
      <c r="J26" s="8" t="s">
        <v>448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3:33" ht="30.75" customHeight="1">
      <c r="C27" s="8"/>
      <c r="D27" s="8"/>
      <c r="E27" s="8"/>
      <c r="F27" s="8"/>
      <c r="G27" s="8"/>
      <c r="H27" s="8"/>
      <c r="I27" s="8"/>
      <c r="J27" s="9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3:33" ht="51" customHeight="1">
      <c r="C28" s="235" t="s">
        <v>654</v>
      </c>
      <c r="D28" s="235"/>
      <c r="E28" s="235"/>
      <c r="F28" s="235"/>
      <c r="G28" s="235"/>
      <c r="H28" s="235"/>
      <c r="I28" s="19"/>
      <c r="J28" s="8"/>
      <c r="K28" s="8"/>
      <c r="L28" s="8"/>
      <c r="M28" s="8"/>
      <c r="N28" s="8"/>
      <c r="O28" s="8"/>
      <c r="P28" s="8"/>
      <c r="Q28" s="8"/>
      <c r="R28" s="254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3:33" ht="30.75" customHeight="1">
      <c r="C29" s="8"/>
      <c r="D29" s="8"/>
      <c r="E29" s="8"/>
      <c r="F29" s="8"/>
      <c r="G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spans="3:33" ht="30.75" customHeight="1">
      <c r="C30" s="8"/>
      <c r="D30" s="8"/>
      <c r="E30" s="8"/>
      <c r="F30" s="8"/>
      <c r="G30" s="309" t="s">
        <v>301</v>
      </c>
      <c r="H30" s="309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3:33" ht="50" customHeight="1">
      <c r="C31" s="120" t="s">
        <v>108</v>
      </c>
      <c r="D31" s="57" t="s">
        <v>72</v>
      </c>
      <c r="E31" s="57" t="s">
        <v>77</v>
      </c>
      <c r="F31" s="57" t="s">
        <v>74</v>
      </c>
      <c r="G31" s="57" t="s">
        <v>655</v>
      </c>
      <c r="H31" s="57" t="s">
        <v>75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3:33" ht="30.75" customHeight="1">
      <c r="C32" s="31" t="s">
        <v>109</v>
      </c>
      <c r="D32" s="56"/>
      <c r="E32" s="56"/>
      <c r="F32" s="56"/>
      <c r="G32" s="56"/>
      <c r="H32" s="56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3:33" ht="30.75" customHeight="1">
      <c r="C33" s="31" t="s">
        <v>656</v>
      </c>
      <c r="D33" s="11">
        <v>3.49</v>
      </c>
      <c r="E33" s="11">
        <v>0.311</v>
      </c>
      <c r="F33" s="11">
        <v>6.8000000000000005E-2</v>
      </c>
      <c r="G33" s="11">
        <v>0.04</v>
      </c>
      <c r="H33" s="11">
        <v>0.6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spans="3:33" ht="30.75" customHeight="1">
      <c r="C34" s="31" t="s">
        <v>657</v>
      </c>
      <c r="D34" s="11"/>
      <c r="E34" s="11"/>
      <c r="F34" s="11"/>
      <c r="G34" s="11"/>
      <c r="H34" s="11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3:33" ht="30.75" customHeight="1">
      <c r="C35" s="31" t="s">
        <v>120</v>
      </c>
      <c r="D35" s="11" t="s">
        <v>117</v>
      </c>
      <c r="E35" s="11" t="s">
        <v>658</v>
      </c>
      <c r="F35" s="11" t="s">
        <v>658</v>
      </c>
      <c r="G35" s="11" t="s">
        <v>658</v>
      </c>
      <c r="H35" s="11" t="s">
        <v>658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3:33" ht="26" customHeight="1">
      <c r="C36" s="259"/>
      <c r="D36" s="44"/>
      <c r="E36" s="44"/>
      <c r="F36" s="44"/>
      <c r="G36" s="44"/>
      <c r="H36" s="44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3:33" ht="25" customHeight="1">
      <c r="D37" s="369" t="s">
        <v>409</v>
      </c>
      <c r="E37" s="369"/>
      <c r="F37" s="369"/>
      <c r="G37" s="369"/>
      <c r="H37" s="369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3:33" ht="25" customHeight="1">
      <c r="D38" s="370" t="s">
        <v>410</v>
      </c>
      <c r="E38" s="370"/>
      <c r="F38" s="370"/>
      <c r="G38" s="370"/>
      <c r="H38" s="370"/>
      <c r="I38" s="8"/>
      <c r="J38" s="8"/>
      <c r="K38" s="43"/>
      <c r="L38" s="43"/>
      <c r="M38" s="43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3:33" ht="30.75" customHeight="1">
      <c r="C39" s="259"/>
      <c r="D39" s="44"/>
      <c r="E39" s="44"/>
      <c r="F39" s="44"/>
      <c r="G39" s="133"/>
      <c r="H39" s="44"/>
      <c r="I39" s="8"/>
      <c r="J39" s="8"/>
      <c r="K39" s="43"/>
      <c r="L39" s="43"/>
      <c r="M39" s="43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3:33" ht="50" customHeight="1">
      <c r="C40" s="120" t="s">
        <v>248</v>
      </c>
      <c r="D40" s="306" t="s">
        <v>249</v>
      </c>
      <c r="E40" s="306"/>
      <c r="F40" s="306"/>
      <c r="G40" s="44"/>
      <c r="H40" s="44"/>
      <c r="I40" s="43"/>
      <c r="J40" s="43"/>
      <c r="K40" s="43"/>
      <c r="L40" s="43"/>
      <c r="M40" s="43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spans="3:33" ht="30.75" customHeight="1">
      <c r="C41" s="31" t="s">
        <v>72</v>
      </c>
      <c r="D41" s="371" t="s">
        <v>250</v>
      </c>
      <c r="E41" s="371"/>
      <c r="F41" s="371"/>
      <c r="G41" s="140"/>
      <c r="H41" s="140"/>
      <c r="I41" s="43"/>
      <c r="J41" s="43"/>
      <c r="K41" s="43"/>
      <c r="L41" s="43"/>
      <c r="M41" s="43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3:33" ht="30.75" customHeight="1">
      <c r="C42" s="31" t="s">
        <v>77</v>
      </c>
      <c r="D42" s="371" t="s">
        <v>251</v>
      </c>
      <c r="E42" s="371"/>
      <c r="F42" s="371"/>
      <c r="G42" s="140"/>
      <c r="H42" s="140"/>
      <c r="I42" s="43"/>
      <c r="J42" s="43"/>
      <c r="K42" s="43"/>
      <c r="L42" s="43"/>
      <c r="M42" s="43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3:33" ht="30.75" customHeight="1">
      <c r="C43" s="31" t="s">
        <v>74</v>
      </c>
      <c r="D43" s="371" t="s">
        <v>252</v>
      </c>
      <c r="E43" s="371"/>
      <c r="F43" s="371"/>
      <c r="G43" s="44"/>
      <c r="H43" s="44"/>
      <c r="I43" s="43"/>
      <c r="J43" s="43"/>
      <c r="K43" s="43"/>
      <c r="L43" s="43"/>
      <c r="M43" s="43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3:33" ht="30.75" customHeight="1">
      <c r="C44" s="31" t="s">
        <v>246</v>
      </c>
      <c r="D44" s="371" t="s">
        <v>247</v>
      </c>
      <c r="E44" s="371"/>
      <c r="F44" s="371"/>
      <c r="G44" s="44"/>
      <c r="H44" s="44"/>
      <c r="I44" s="43"/>
      <c r="J44" s="43"/>
      <c r="K44" s="43"/>
      <c r="L44" s="43"/>
      <c r="M44" s="43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3:33" ht="30.75" customHeight="1">
      <c r="C45" s="31" t="s">
        <v>659</v>
      </c>
      <c r="D45" s="371" t="s">
        <v>253</v>
      </c>
      <c r="E45" s="371"/>
      <c r="F45" s="371"/>
      <c r="G45" s="44"/>
      <c r="H45" s="44"/>
      <c r="I45" s="43"/>
      <c r="J45" s="43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3:33" ht="30.75" customHeight="1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3:33" ht="25" customHeight="1">
      <c r="D47" s="310" t="s">
        <v>660</v>
      </c>
      <c r="E47" s="310"/>
      <c r="F47" s="310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3:33" ht="30.75" customHeight="1"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3:33" ht="30.75" customHeight="1">
      <c r="C49" s="358" t="s">
        <v>704</v>
      </c>
      <c r="D49" s="358"/>
      <c r="H49" s="279" t="s">
        <v>705</v>
      </c>
      <c r="I49" s="35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1" spans="3:33" ht="50" customHeight="1">
      <c r="C51" s="307" t="s">
        <v>464</v>
      </c>
      <c r="D51" s="307"/>
      <c r="E51" s="307"/>
      <c r="F51" s="307"/>
      <c r="G51" s="307"/>
      <c r="H51" s="307"/>
      <c r="I51" s="37"/>
    </row>
  </sheetData>
  <mergeCells count="20">
    <mergeCell ref="D42:F42"/>
    <mergeCell ref="C51:H51"/>
    <mergeCell ref="D43:F43"/>
    <mergeCell ref="D44:F44"/>
    <mergeCell ref="D45:F45"/>
    <mergeCell ref="D47:F47"/>
    <mergeCell ref="C49:D49"/>
    <mergeCell ref="G30:H30"/>
    <mergeCell ref="D37:H37"/>
    <mergeCell ref="D38:H38"/>
    <mergeCell ref="D40:F40"/>
    <mergeCell ref="D41:F41"/>
    <mergeCell ref="D7:I7"/>
    <mergeCell ref="AF7:AG7"/>
    <mergeCell ref="C8:C9"/>
    <mergeCell ref="D8:I8"/>
    <mergeCell ref="J8:O8"/>
    <mergeCell ref="P8:U8"/>
    <mergeCell ref="V8:AA8"/>
    <mergeCell ref="AB8:AG8"/>
  </mergeCells>
  <phoneticPr fontId="48" type="noConversion"/>
  <hyperlinks>
    <hyperlink ref="C51" location="'lista de datos'!A1" display="Volver al índice"/>
    <hyperlink ref="H49" location="accidentes!A1" display="Siguiente   "/>
    <hyperlink ref="C49" location="energía!A1" display=" Atrás "/>
    <hyperlink ref="D49" location="energía!A1" display="energía!A1"/>
    <hyperlink ref="C49:D49" location="'energía '!A1" display="   Atrás "/>
  </hyperlinks>
  <pageMargins left="0.19" right="0.4" top="1.37" bottom="0.98" header="0.49" footer="0.49"/>
  <pageSetup scale="28" fitToWidth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57"/>
  <sheetViews>
    <sheetView workbookViewId="0"/>
  </sheetViews>
  <sheetFormatPr baseColWidth="10" defaultColWidth="8.83203125" defaultRowHeight="30.75" customHeight="1" x14ac:dyDescent="0"/>
  <cols>
    <col min="1" max="1" width="12.83203125" style="6" customWidth="1"/>
    <col min="2" max="2" width="40.83203125" style="6" customWidth="1"/>
    <col min="3" max="4" width="16.83203125" style="6" customWidth="1"/>
    <col min="5" max="5" width="14" style="6" customWidth="1"/>
    <col min="6" max="6" width="22.33203125" style="6" customWidth="1"/>
    <col min="7" max="7" width="12.83203125" style="6" customWidth="1"/>
    <col min="8" max="8" width="18.6640625" style="6" customWidth="1"/>
    <col min="9" max="16384" width="8.83203125" style="6"/>
  </cols>
  <sheetData>
    <row r="1" spans="2:13" s="1" customFormat="1" ht="30.75" customHeight="1"/>
    <row r="2" spans="2:13" s="1" customFormat="1" ht="62" customHeight="1">
      <c r="B2" s="2"/>
      <c r="C2" s="2"/>
      <c r="E2" s="288" t="s">
        <v>711</v>
      </c>
      <c r="F2" s="288"/>
    </row>
    <row r="3" spans="2:13" s="1" customFormat="1" ht="30.75" customHeight="1">
      <c r="B3" s="2"/>
      <c r="C3" s="2"/>
      <c r="D3" s="2"/>
      <c r="E3" s="2"/>
      <c r="J3" s="4"/>
      <c r="K3" s="4"/>
      <c r="L3" s="4"/>
      <c r="M3" s="4"/>
    </row>
    <row r="5" spans="2:13" ht="51" customHeight="1">
      <c r="B5" s="319" t="s">
        <v>661</v>
      </c>
      <c r="C5" s="319"/>
      <c r="D5" s="319"/>
      <c r="E5" s="319"/>
      <c r="F5" s="319"/>
      <c r="G5" s="8"/>
    </row>
    <row r="6" spans="2:13" ht="30.75" customHeight="1">
      <c r="B6" s="8"/>
      <c r="D6" s="8"/>
      <c r="E6" s="8"/>
      <c r="F6" s="8"/>
      <c r="G6" s="43"/>
    </row>
    <row r="7" spans="2:13" ht="30.75" customHeight="1">
      <c r="B7" s="8"/>
      <c r="C7" s="10" t="s">
        <v>302</v>
      </c>
      <c r="D7" s="8"/>
      <c r="E7" s="8"/>
      <c r="F7" s="8"/>
      <c r="G7" s="43"/>
    </row>
    <row r="8" spans="2:13" ht="30.75" customHeight="1">
      <c r="B8" s="306" t="s">
        <v>350</v>
      </c>
      <c r="C8" s="272" t="s">
        <v>78</v>
      </c>
    </row>
    <row r="9" spans="2:13" ht="30.75" customHeight="1">
      <c r="B9" s="306"/>
      <c r="C9" s="272" t="s">
        <v>175</v>
      </c>
    </row>
    <row r="10" spans="2:13" ht="30.75" customHeight="1">
      <c r="B10" s="47" t="s">
        <v>291</v>
      </c>
      <c r="C10" s="14">
        <v>1471</v>
      </c>
    </row>
    <row r="11" spans="2:13" ht="30.75" customHeight="1">
      <c r="B11" s="47" t="s">
        <v>292</v>
      </c>
      <c r="C11" s="14">
        <v>20251</v>
      </c>
    </row>
    <row r="12" spans="2:13" ht="30.75" customHeight="1">
      <c r="B12" s="251" t="s">
        <v>56</v>
      </c>
      <c r="C12" s="195">
        <v>21722</v>
      </c>
    </row>
    <row r="13" spans="2:13" ht="30.75" customHeight="1">
      <c r="C13" s="28"/>
      <c r="D13" s="28"/>
      <c r="E13" s="133"/>
      <c r="F13" s="133"/>
      <c r="G13" s="43"/>
    </row>
    <row r="14" spans="2:13" ht="30.75" customHeight="1">
      <c r="B14" s="310" t="s">
        <v>662</v>
      </c>
      <c r="C14" s="310"/>
      <c r="D14" s="310"/>
      <c r="E14" s="310"/>
    </row>
    <row r="15" spans="2:13" ht="30.75" customHeight="1">
      <c r="B15" s="8"/>
    </row>
    <row r="16" spans="2:13" ht="51" customHeight="1">
      <c r="B16" s="319" t="s">
        <v>663</v>
      </c>
      <c r="C16" s="319"/>
      <c r="D16" s="319"/>
      <c r="E16" s="319"/>
      <c r="F16" s="319"/>
    </row>
    <row r="17" spans="2:8" ht="30.75" customHeight="1">
      <c r="B17" s="133"/>
      <c r="C17" s="8"/>
      <c r="D17" s="2"/>
      <c r="E17" s="2"/>
      <c r="G17" s="2"/>
    </row>
    <row r="18" spans="2:8" ht="30.75" customHeight="1">
      <c r="B18" s="133"/>
      <c r="C18" s="8"/>
      <c r="D18" s="2"/>
      <c r="E18" s="2"/>
      <c r="F18" s="10" t="s">
        <v>302</v>
      </c>
      <c r="G18" s="2"/>
    </row>
    <row r="19" spans="2:8" ht="50" customHeight="1">
      <c r="B19" s="306" t="s">
        <v>177</v>
      </c>
      <c r="C19" s="306"/>
      <c r="D19" s="306"/>
      <c r="E19" s="306"/>
      <c r="F19" s="22" t="s">
        <v>176</v>
      </c>
      <c r="G19" s="2"/>
    </row>
    <row r="20" spans="2:8" ht="30.75" customHeight="1">
      <c r="B20" s="31" t="s">
        <v>347</v>
      </c>
      <c r="C20" s="11" t="s">
        <v>178</v>
      </c>
      <c r="D20" s="11" t="s">
        <v>664</v>
      </c>
      <c r="E20" s="14" t="s">
        <v>31</v>
      </c>
      <c r="F20" s="14" t="s">
        <v>665</v>
      </c>
      <c r="G20" s="2"/>
    </row>
    <row r="21" spans="2:8" ht="30.75" customHeight="1">
      <c r="B21" s="31" t="s">
        <v>294</v>
      </c>
      <c r="C21" s="11"/>
      <c r="D21" s="11"/>
      <c r="E21" s="14">
        <v>918</v>
      </c>
      <c r="F21" s="11"/>
      <c r="G21" s="2"/>
    </row>
    <row r="22" spans="2:8" ht="30.75" customHeight="1">
      <c r="B22" s="31" t="s">
        <v>174</v>
      </c>
      <c r="C22" s="11"/>
      <c r="D22" s="11"/>
      <c r="E22" s="14">
        <v>20501</v>
      </c>
      <c r="F22" s="11"/>
      <c r="G22" s="2"/>
    </row>
    <row r="23" spans="2:8" ht="30.75" customHeight="1">
      <c r="B23" s="115" t="s">
        <v>31</v>
      </c>
      <c r="C23" s="129"/>
      <c r="D23" s="129"/>
      <c r="E23" s="129"/>
      <c r="F23" s="129"/>
      <c r="G23" s="2"/>
    </row>
    <row r="24" spans="2:8" ht="30.75" customHeight="1">
      <c r="B24" s="32"/>
      <c r="C24" s="221"/>
      <c r="D24" s="221"/>
      <c r="E24" s="221"/>
      <c r="F24" s="221"/>
      <c r="G24" s="2"/>
    </row>
    <row r="25" spans="2:8" ht="25" customHeight="1">
      <c r="B25" s="325" t="s">
        <v>666</v>
      </c>
      <c r="C25" s="325"/>
      <c r="D25" s="325"/>
      <c r="E25" s="325"/>
      <c r="F25" s="325"/>
      <c r="G25" s="131"/>
      <c r="H25" s="260"/>
    </row>
    <row r="26" spans="2:8" ht="25" customHeight="1">
      <c r="B26" s="367" t="s">
        <v>667</v>
      </c>
      <c r="C26" s="367"/>
      <c r="D26" s="367"/>
      <c r="E26" s="367"/>
      <c r="F26" s="367"/>
      <c r="G26" s="260"/>
      <c r="H26" s="260"/>
    </row>
    <row r="27" spans="2:8" ht="30.75" customHeight="1">
      <c r="C27" s="8"/>
    </row>
    <row r="28" spans="2:8" ht="25" customHeight="1">
      <c r="B28" s="310" t="s">
        <v>662</v>
      </c>
      <c r="C28" s="310"/>
      <c r="D28" s="310"/>
      <c r="E28" s="310"/>
      <c r="F28" s="310"/>
    </row>
    <row r="29" spans="2:8" ht="30.75" customHeight="1">
      <c r="E29" s="8"/>
      <c r="F29" s="8"/>
      <c r="G29" s="8"/>
    </row>
    <row r="30" spans="2:8" ht="51" customHeight="1">
      <c r="B30" s="319" t="s">
        <v>668</v>
      </c>
      <c r="C30" s="319"/>
      <c r="D30" s="319"/>
      <c r="E30" s="319"/>
      <c r="F30" s="319"/>
      <c r="G30" s="8"/>
    </row>
    <row r="31" spans="2:8" ht="30.75" customHeight="1">
      <c r="B31" s="8"/>
      <c r="C31" s="8"/>
      <c r="D31" s="8"/>
      <c r="F31" s="8"/>
      <c r="G31" s="8"/>
    </row>
    <row r="32" spans="2:8" ht="30.75" customHeight="1">
      <c r="B32" s="8"/>
      <c r="C32" s="8"/>
      <c r="D32" s="8"/>
      <c r="E32" s="10" t="s">
        <v>302</v>
      </c>
      <c r="F32" s="8"/>
      <c r="G32" s="8"/>
    </row>
    <row r="33" spans="2:7" ht="30.75" customHeight="1">
      <c r="B33" s="306" t="s">
        <v>346</v>
      </c>
      <c r="C33" s="306" t="s">
        <v>290</v>
      </c>
      <c r="D33" s="306"/>
      <c r="E33" s="306"/>
      <c r="F33" s="8"/>
      <c r="G33" s="8"/>
    </row>
    <row r="34" spans="2:7" ht="30.75" customHeight="1">
      <c r="B34" s="306"/>
      <c r="C34" s="272" t="s">
        <v>79</v>
      </c>
      <c r="D34" s="272" t="s">
        <v>174</v>
      </c>
      <c r="E34" s="272" t="s">
        <v>31</v>
      </c>
      <c r="F34" s="8"/>
      <c r="G34" s="8"/>
    </row>
    <row r="35" spans="2:7" ht="30.75" customHeight="1">
      <c r="B35" s="12" t="s">
        <v>333</v>
      </c>
      <c r="C35" s="11"/>
      <c r="D35" s="11"/>
      <c r="E35" s="47"/>
      <c r="F35" s="8"/>
      <c r="G35" s="25"/>
    </row>
    <row r="36" spans="2:7" ht="30.75" customHeight="1">
      <c r="B36" s="12" t="s">
        <v>334</v>
      </c>
      <c r="C36" s="11"/>
      <c r="D36" s="11"/>
      <c r="E36" s="47"/>
      <c r="F36" s="8"/>
      <c r="G36" s="8"/>
    </row>
    <row r="37" spans="2:7" ht="30.75" customHeight="1">
      <c r="B37" s="12" t="s">
        <v>332</v>
      </c>
      <c r="C37" s="11"/>
      <c r="D37" s="11"/>
      <c r="E37" s="47"/>
      <c r="F37" s="8"/>
    </row>
    <row r="38" spans="2:7" ht="30.75" customHeight="1">
      <c r="B38" s="12" t="s">
        <v>335</v>
      </c>
      <c r="C38" s="11"/>
      <c r="D38" s="11"/>
      <c r="E38" s="47"/>
      <c r="F38" s="8"/>
      <c r="G38" s="8"/>
    </row>
    <row r="39" spans="2:7" ht="30.75" customHeight="1">
      <c r="B39" s="12" t="s">
        <v>179</v>
      </c>
      <c r="C39" s="11"/>
      <c r="D39" s="11"/>
      <c r="E39" s="47"/>
      <c r="F39" s="8"/>
      <c r="G39" s="8"/>
    </row>
    <row r="40" spans="2:7" ht="30.75" customHeight="1">
      <c r="B40" s="12" t="s">
        <v>336</v>
      </c>
      <c r="C40" s="11"/>
      <c r="D40" s="11"/>
      <c r="E40" s="47"/>
      <c r="F40" s="8"/>
      <c r="G40" s="8"/>
    </row>
    <row r="41" spans="2:7" ht="30.75" customHeight="1">
      <c r="B41" s="12" t="s">
        <v>337</v>
      </c>
      <c r="C41" s="11"/>
      <c r="D41" s="11"/>
      <c r="E41" s="47"/>
      <c r="F41" s="8"/>
      <c r="G41" s="8"/>
    </row>
    <row r="42" spans="2:7" ht="30.75" customHeight="1">
      <c r="B42" s="12" t="s">
        <v>338</v>
      </c>
      <c r="C42" s="11"/>
      <c r="D42" s="11"/>
      <c r="E42" s="47"/>
      <c r="F42" s="8"/>
      <c r="G42" s="8"/>
    </row>
    <row r="43" spans="2:7" ht="30.75" customHeight="1">
      <c r="B43" s="12" t="s">
        <v>339</v>
      </c>
      <c r="C43" s="11"/>
      <c r="D43" s="11"/>
      <c r="E43" s="47"/>
      <c r="F43" s="8"/>
      <c r="G43" s="8"/>
    </row>
    <row r="44" spans="2:7" ht="30.75" customHeight="1">
      <c r="B44" s="12" t="s">
        <v>340</v>
      </c>
      <c r="C44" s="11"/>
      <c r="D44" s="11"/>
      <c r="E44" s="47"/>
      <c r="F44" s="8"/>
      <c r="G44" s="8"/>
    </row>
    <row r="45" spans="2:7" ht="30.75" customHeight="1">
      <c r="B45" s="12" t="s">
        <v>341</v>
      </c>
      <c r="C45" s="11"/>
      <c r="D45" s="11"/>
      <c r="E45" s="47"/>
      <c r="F45" s="8"/>
      <c r="G45" s="8"/>
    </row>
    <row r="46" spans="2:7" ht="30.75" customHeight="1">
      <c r="B46" s="12" t="s">
        <v>342</v>
      </c>
      <c r="C46" s="11"/>
      <c r="D46" s="11"/>
      <c r="E46" s="47"/>
      <c r="F46" s="8"/>
      <c r="G46" s="8"/>
    </row>
    <row r="47" spans="2:7" ht="30.75" customHeight="1">
      <c r="B47" s="12" t="s">
        <v>343</v>
      </c>
      <c r="C47" s="11"/>
      <c r="D47" s="11"/>
      <c r="E47" s="47"/>
      <c r="F47" s="8"/>
      <c r="G47" s="8"/>
    </row>
    <row r="48" spans="2:7" ht="30.75" customHeight="1">
      <c r="B48" s="12" t="s">
        <v>344</v>
      </c>
      <c r="C48" s="11"/>
      <c r="D48" s="11"/>
      <c r="E48" s="47"/>
      <c r="F48" s="8"/>
      <c r="G48" s="8"/>
    </row>
    <row r="49" spans="2:7" ht="30.75" customHeight="1">
      <c r="B49" s="12" t="s">
        <v>345</v>
      </c>
      <c r="C49" s="11"/>
      <c r="D49" s="11"/>
      <c r="E49" s="47"/>
      <c r="F49" s="8"/>
      <c r="G49" s="8"/>
    </row>
    <row r="50" spans="2:7" ht="30.75" customHeight="1">
      <c r="B50" s="12" t="s">
        <v>669</v>
      </c>
      <c r="C50" s="11"/>
      <c r="D50" s="11"/>
      <c r="E50" s="47"/>
      <c r="F50" s="8"/>
      <c r="G50" s="8"/>
    </row>
    <row r="51" spans="2:7" ht="30.75" customHeight="1">
      <c r="B51" s="106" t="s">
        <v>31</v>
      </c>
      <c r="C51" s="129"/>
      <c r="D51" s="129"/>
      <c r="E51" s="251"/>
      <c r="F51" s="8"/>
      <c r="G51" s="8"/>
    </row>
    <row r="52" spans="2:7" ht="30.75" customHeight="1">
      <c r="B52" s="117"/>
      <c r="C52" s="221"/>
      <c r="D52" s="221"/>
      <c r="E52" s="118"/>
      <c r="F52" s="8"/>
      <c r="G52" s="8"/>
    </row>
    <row r="53" spans="2:7" ht="25" customHeight="1">
      <c r="B53" s="330" t="s">
        <v>670</v>
      </c>
      <c r="C53" s="330"/>
      <c r="D53" s="330"/>
      <c r="E53" s="330"/>
      <c r="F53" s="330"/>
      <c r="G53" s="8"/>
    </row>
    <row r="54" spans="2:7" ht="30.75" customHeight="1">
      <c r="B54" s="15"/>
      <c r="C54" s="44"/>
      <c r="D54" s="44"/>
      <c r="E54" s="8"/>
      <c r="F54" s="8"/>
      <c r="G54" s="8"/>
    </row>
    <row r="55" spans="2:7" ht="30.75" customHeight="1">
      <c r="B55" s="282" t="s">
        <v>710</v>
      </c>
      <c r="C55" s="35"/>
      <c r="F55" s="280" t="s">
        <v>706</v>
      </c>
    </row>
    <row r="57" spans="2:7" ht="50" customHeight="1">
      <c r="B57" s="307" t="s">
        <v>464</v>
      </c>
      <c r="C57" s="307"/>
      <c r="D57" s="307"/>
      <c r="E57" s="307"/>
      <c r="F57" s="307"/>
      <c r="G57" s="37"/>
    </row>
  </sheetData>
  <mergeCells count="14">
    <mergeCell ref="E2:F2"/>
    <mergeCell ref="B53:F53"/>
    <mergeCell ref="B57:F57"/>
    <mergeCell ref="B25:F25"/>
    <mergeCell ref="B26:F26"/>
    <mergeCell ref="B28:F28"/>
    <mergeCell ref="B30:F30"/>
    <mergeCell ref="B33:B34"/>
    <mergeCell ref="C33:E33"/>
    <mergeCell ref="B5:F5"/>
    <mergeCell ref="B8:B9"/>
    <mergeCell ref="B14:E14"/>
    <mergeCell ref="B16:F16"/>
    <mergeCell ref="B19:E19"/>
  </mergeCells>
  <phoneticPr fontId="48" type="noConversion"/>
  <hyperlinks>
    <hyperlink ref="B57" location="'lista de datos'!A1" display="Volver al índice"/>
    <hyperlink ref="F55" location="'impuestos-costos'!A1" display="Siguiente   "/>
    <hyperlink ref="B55" location="'contaminación '!A1" display="  Atrás "/>
  </hyperlinks>
  <pageMargins left="0.19" right="0.4" top="1.7599999999999998" bottom="0.98" header="0.49" footer="0.49"/>
  <pageSetup scale="50" fitToHeight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1" manualBreakCount="1">
    <brk id="15" max="6" man="1"/>
  </rowBreaks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81"/>
  <sheetViews>
    <sheetView zoomScaleSheetLayoutView="50" workbookViewId="0"/>
  </sheetViews>
  <sheetFormatPr baseColWidth="10" defaultColWidth="8.83203125" defaultRowHeight="30.75" customHeight="1" x14ac:dyDescent="0"/>
  <cols>
    <col min="1" max="1" width="12.83203125" style="6" customWidth="1"/>
    <col min="2" max="2" width="35.83203125" style="6" customWidth="1"/>
    <col min="3" max="3" width="21.5" style="6" customWidth="1"/>
    <col min="4" max="4" width="28.83203125" style="6" customWidth="1"/>
    <col min="5" max="5" width="24.83203125" style="6" customWidth="1"/>
    <col min="6" max="7" width="21.5" style="6" customWidth="1"/>
    <col min="8" max="8" width="12.83203125" style="6" customWidth="1"/>
    <col min="9" max="9" width="12.83203125" style="6" bestFit="1" customWidth="1"/>
    <col min="10" max="16384" width="8.83203125" style="6"/>
  </cols>
  <sheetData>
    <row r="1" spans="2:13" s="1" customFormat="1" ht="30.75" customHeight="1"/>
    <row r="2" spans="2:13" s="1" customFormat="1" ht="62" customHeight="1">
      <c r="B2" s="2"/>
      <c r="C2" s="2"/>
      <c r="D2" s="2"/>
      <c r="E2" s="261"/>
      <c r="F2" s="288" t="s">
        <v>711</v>
      </c>
      <c r="G2" s="288"/>
    </row>
    <row r="3" spans="2:13" s="1" customFormat="1" ht="30.75" customHeight="1">
      <c r="B3" s="2"/>
      <c r="C3" s="2"/>
      <c r="D3" s="2"/>
      <c r="E3" s="2"/>
      <c r="J3" s="4"/>
      <c r="K3" s="4"/>
      <c r="L3" s="4"/>
      <c r="M3" s="4"/>
    </row>
    <row r="5" spans="2:13" ht="51" customHeight="1">
      <c r="B5" s="319" t="s">
        <v>671</v>
      </c>
      <c r="C5" s="319"/>
      <c r="D5" s="319"/>
      <c r="E5" s="319"/>
      <c r="F5" s="319"/>
      <c r="G5" s="319"/>
      <c r="H5" s="8"/>
    </row>
    <row r="6" spans="2:13" ht="30.75" customHeight="1">
      <c r="B6" s="9"/>
      <c r="C6" s="8"/>
      <c r="D6" s="9"/>
      <c r="E6" s="8"/>
      <c r="F6" s="8"/>
      <c r="G6" s="8"/>
      <c r="H6" s="8"/>
    </row>
    <row r="7" spans="2:13" ht="30.75" customHeight="1">
      <c r="B7" s="8"/>
      <c r="C7" s="8"/>
      <c r="D7" s="8"/>
      <c r="E7" s="8"/>
      <c r="F7" s="8"/>
      <c r="G7" s="10" t="s">
        <v>301</v>
      </c>
      <c r="H7" s="8"/>
    </row>
    <row r="8" spans="2:13" ht="30.75" customHeight="1">
      <c r="B8" s="355" t="s">
        <v>32</v>
      </c>
      <c r="C8" s="306" t="s">
        <v>219</v>
      </c>
      <c r="D8" s="306"/>
      <c r="E8" s="306"/>
      <c r="F8" s="306"/>
      <c r="G8" s="306"/>
      <c r="H8" s="262"/>
    </row>
    <row r="9" spans="2:13" ht="30.75" customHeight="1">
      <c r="B9" s="355"/>
      <c r="C9" s="272" t="s">
        <v>119</v>
      </c>
      <c r="D9" s="272" t="s">
        <v>320</v>
      </c>
      <c r="E9" s="272" t="s">
        <v>348</v>
      </c>
      <c r="F9" s="272" t="s">
        <v>672</v>
      </c>
      <c r="G9" s="272" t="s">
        <v>561</v>
      </c>
      <c r="H9" s="217"/>
    </row>
    <row r="10" spans="2:13" ht="30.75" customHeight="1">
      <c r="B10" s="144" t="s">
        <v>160</v>
      </c>
      <c r="C10" s="164"/>
      <c r="D10" s="164"/>
      <c r="E10" s="164"/>
      <c r="F10" s="164"/>
      <c r="G10" s="164"/>
      <c r="H10" s="8"/>
    </row>
    <row r="11" spans="2:13" ht="30.75" customHeight="1">
      <c r="B11" s="24" t="s">
        <v>0</v>
      </c>
      <c r="C11" s="14">
        <v>1400</v>
      </c>
      <c r="D11" s="14">
        <v>10</v>
      </c>
      <c r="E11" s="14">
        <v>3120</v>
      </c>
      <c r="F11" s="14">
        <v>43</v>
      </c>
      <c r="G11" s="14">
        <v>0</v>
      </c>
      <c r="H11" s="8"/>
    </row>
    <row r="12" spans="2:13" ht="30.75" customHeight="1">
      <c r="B12" s="24" t="s">
        <v>1</v>
      </c>
      <c r="C12" s="14"/>
      <c r="D12" s="14"/>
      <c r="E12" s="14"/>
      <c r="F12" s="14">
        <v>13</v>
      </c>
      <c r="G12" s="14"/>
      <c r="H12" s="8"/>
      <c r="I12" s="25"/>
    </row>
    <row r="13" spans="2:13" ht="30.75" customHeight="1">
      <c r="B13" s="24" t="s">
        <v>220</v>
      </c>
      <c r="C13" s="14">
        <v>910</v>
      </c>
      <c r="D13" s="14">
        <v>10</v>
      </c>
      <c r="E13" s="14">
        <v>3000</v>
      </c>
      <c r="F13" s="14">
        <v>197</v>
      </c>
      <c r="G13" s="14">
        <v>0</v>
      </c>
      <c r="H13" s="8"/>
    </row>
    <row r="14" spans="2:13" ht="30.75" customHeight="1">
      <c r="B14" s="24" t="s">
        <v>2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8"/>
    </row>
    <row r="15" spans="2:13" ht="30.75" customHeight="1">
      <c r="B15" s="144" t="s">
        <v>161</v>
      </c>
      <c r="C15" s="165"/>
      <c r="D15" s="165"/>
      <c r="E15" s="165"/>
      <c r="F15" s="165"/>
      <c r="G15" s="165"/>
      <c r="H15" s="8"/>
    </row>
    <row r="16" spans="2:13" ht="30.75" customHeight="1">
      <c r="B16" s="24" t="s">
        <v>133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8"/>
    </row>
    <row r="17" spans="2:9" ht="30.75" customHeight="1">
      <c r="B17" s="24" t="s">
        <v>134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8"/>
    </row>
    <row r="18" spans="2:9" ht="30.75" customHeight="1">
      <c r="B18" s="24" t="s">
        <v>221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8"/>
    </row>
    <row r="19" spans="2:9" ht="30.75" customHeight="1">
      <c r="B19" s="24" t="s">
        <v>132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8"/>
    </row>
    <row r="20" spans="2:9" ht="30.75" customHeight="1">
      <c r="B20" s="24" t="s">
        <v>150</v>
      </c>
      <c r="C20" s="14"/>
      <c r="D20" s="14"/>
      <c r="E20" s="14"/>
      <c r="F20" s="14"/>
      <c r="G20" s="14"/>
      <c r="H20" s="8"/>
      <c r="I20" s="25"/>
    </row>
    <row r="21" spans="2:9" ht="30.75" customHeight="1">
      <c r="B21" s="24" t="s">
        <v>4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8"/>
    </row>
    <row r="22" spans="2:9" ht="30.75" customHeight="1">
      <c r="B22" s="24" t="s">
        <v>157</v>
      </c>
      <c r="C22" s="14"/>
      <c r="D22" s="14"/>
      <c r="E22" s="14"/>
      <c r="F22" s="14"/>
      <c r="G22" s="14"/>
      <c r="H22" s="8"/>
    </row>
    <row r="23" spans="2:9" ht="30.75" customHeight="1">
      <c r="B23" s="148" t="s">
        <v>607</v>
      </c>
      <c r="C23" s="14">
        <v>3985</v>
      </c>
      <c r="D23" s="14">
        <v>0</v>
      </c>
      <c r="E23" s="14">
        <v>7500</v>
      </c>
      <c r="F23" s="14">
        <v>330</v>
      </c>
      <c r="G23" s="14">
        <v>567</v>
      </c>
      <c r="H23" s="8"/>
    </row>
    <row r="24" spans="2:9" ht="30.75" customHeight="1">
      <c r="B24" s="148" t="s">
        <v>608</v>
      </c>
      <c r="C24" s="14" t="s">
        <v>438</v>
      </c>
      <c r="D24" s="14" t="s">
        <v>438</v>
      </c>
      <c r="E24" s="14" t="s">
        <v>438</v>
      </c>
      <c r="F24" s="14" t="s">
        <v>438</v>
      </c>
      <c r="G24" s="14" t="s">
        <v>438</v>
      </c>
      <c r="H24" s="8"/>
    </row>
    <row r="25" spans="2:9" ht="30.75" customHeight="1">
      <c r="B25" s="148" t="s">
        <v>609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8"/>
    </row>
    <row r="26" spans="2:9" ht="30.75" customHeight="1">
      <c r="B26" s="148" t="s">
        <v>610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8"/>
    </row>
    <row r="27" spans="2:9" ht="30.75" customHeight="1">
      <c r="B27" s="24" t="s">
        <v>5</v>
      </c>
      <c r="C27" s="14"/>
      <c r="D27" s="14"/>
      <c r="E27" s="14"/>
      <c r="F27" s="14"/>
      <c r="G27" s="14"/>
      <c r="H27" s="8"/>
    </row>
    <row r="28" spans="2:9" ht="30.75" customHeight="1">
      <c r="B28" s="24" t="s">
        <v>6</v>
      </c>
      <c r="C28" s="14"/>
      <c r="D28" s="14"/>
      <c r="E28" s="14"/>
      <c r="F28" s="14"/>
      <c r="G28" s="14"/>
      <c r="H28" s="8"/>
    </row>
    <row r="29" spans="2:9" ht="30.75" customHeight="1">
      <c r="B29" s="24" t="s">
        <v>131</v>
      </c>
      <c r="C29" s="14"/>
      <c r="D29" s="14"/>
      <c r="E29" s="14"/>
      <c r="F29" s="14"/>
      <c r="G29" s="14"/>
      <c r="H29" s="8"/>
    </row>
    <row r="30" spans="2:9" ht="30.75" customHeight="1">
      <c r="B30" s="144" t="s">
        <v>158</v>
      </c>
      <c r="C30" s="165">
        <v>960</v>
      </c>
      <c r="D30" s="165">
        <v>240</v>
      </c>
      <c r="E30" s="165">
        <v>3000</v>
      </c>
      <c r="F30" s="165">
        <v>280</v>
      </c>
      <c r="G30" s="165">
        <v>400</v>
      </c>
      <c r="H30" s="8"/>
    </row>
    <row r="31" spans="2:9" ht="30.75" customHeight="1">
      <c r="B31" s="144" t="s">
        <v>185</v>
      </c>
      <c r="C31" s="164"/>
      <c r="D31" s="164"/>
      <c r="E31" s="164"/>
      <c r="F31" s="164"/>
      <c r="G31" s="164"/>
      <c r="H31" s="8"/>
    </row>
    <row r="32" spans="2:9" ht="30.75" customHeight="1">
      <c r="B32" s="189"/>
      <c r="C32" s="44"/>
      <c r="D32" s="44"/>
      <c r="E32" s="44"/>
      <c r="F32" s="44"/>
      <c r="G32" s="44"/>
      <c r="H32" s="8"/>
    </row>
    <row r="33" spans="1:8" ht="25" customHeight="1">
      <c r="A33" s="2"/>
      <c r="B33" s="263" t="s">
        <v>673</v>
      </c>
      <c r="C33" s="264"/>
      <c r="D33" s="264"/>
      <c r="E33" s="264"/>
      <c r="F33" s="264"/>
      <c r="G33" s="264"/>
      <c r="H33" s="8"/>
    </row>
    <row r="34" spans="1:8" ht="25" customHeight="1">
      <c r="A34" s="2"/>
      <c r="B34" s="265" t="s">
        <v>674</v>
      </c>
      <c r="C34" s="265"/>
      <c r="D34" s="265"/>
      <c r="E34" s="265"/>
      <c r="F34" s="264"/>
      <c r="G34" s="264"/>
      <c r="H34" s="8"/>
    </row>
    <row r="35" spans="1:8" ht="25" customHeight="1">
      <c r="A35" s="2"/>
      <c r="B35" s="265" t="s">
        <v>675</v>
      </c>
      <c r="C35" s="265"/>
      <c r="D35" s="265"/>
      <c r="E35" s="265"/>
      <c r="F35" s="264"/>
      <c r="G35" s="264"/>
      <c r="H35" s="8"/>
    </row>
    <row r="36" spans="1:8" ht="30.75" customHeight="1">
      <c r="C36" s="8"/>
      <c r="D36" s="8"/>
      <c r="E36" s="8"/>
      <c r="F36" s="8"/>
      <c r="G36" s="8"/>
      <c r="H36" s="8"/>
    </row>
    <row r="37" spans="1:8" ht="51" customHeight="1">
      <c r="B37" s="319" t="s">
        <v>676</v>
      </c>
      <c r="C37" s="319"/>
      <c r="D37" s="319"/>
      <c r="E37" s="319"/>
      <c r="F37" s="319"/>
      <c r="G37" s="319"/>
      <c r="H37" s="8"/>
    </row>
    <row r="38" spans="1:8" ht="30.75" customHeight="1">
      <c r="B38" s="8"/>
      <c r="C38" s="8"/>
      <c r="E38" s="8"/>
      <c r="F38" s="8"/>
      <c r="G38" s="8"/>
      <c r="H38" s="8"/>
    </row>
    <row r="39" spans="1:8" ht="30.75" customHeight="1">
      <c r="B39" s="8"/>
      <c r="C39" s="8"/>
      <c r="D39" s="10" t="s">
        <v>301</v>
      </c>
      <c r="E39" s="8"/>
      <c r="F39" s="8"/>
      <c r="G39" s="8"/>
      <c r="H39" s="8"/>
    </row>
    <row r="40" spans="1:8" ht="50" customHeight="1">
      <c r="B40" s="120" t="s">
        <v>347</v>
      </c>
      <c r="C40" s="120" t="s">
        <v>93</v>
      </c>
      <c r="D40" s="120" t="s">
        <v>99</v>
      </c>
      <c r="E40" s="8"/>
      <c r="F40" s="8"/>
      <c r="G40" s="8"/>
      <c r="H40" s="8"/>
    </row>
    <row r="41" spans="1:8" ht="30.75" customHeight="1">
      <c r="B41" s="31" t="s">
        <v>418</v>
      </c>
      <c r="C41" s="11">
        <v>1.899</v>
      </c>
      <c r="D41" s="11" t="s">
        <v>100</v>
      </c>
      <c r="E41" s="8"/>
      <c r="F41" s="8"/>
      <c r="G41" s="8"/>
      <c r="H41" s="8"/>
    </row>
    <row r="42" spans="1:8" ht="30.75" customHeight="1">
      <c r="B42" s="31" t="s">
        <v>419</v>
      </c>
      <c r="C42" s="11">
        <v>2.2589999999999999</v>
      </c>
      <c r="D42" s="11" t="s">
        <v>100</v>
      </c>
      <c r="E42" s="8"/>
      <c r="F42" s="8"/>
      <c r="G42" s="8"/>
      <c r="H42" s="8"/>
    </row>
    <row r="43" spans="1:8" ht="30.75" customHeight="1">
      <c r="B43" s="31" t="s">
        <v>420</v>
      </c>
      <c r="C43" s="11">
        <v>2.5289999999999999</v>
      </c>
      <c r="D43" s="11" t="s">
        <v>100</v>
      </c>
      <c r="E43" s="8"/>
      <c r="F43" s="8"/>
      <c r="G43" s="8"/>
      <c r="H43" s="8"/>
    </row>
    <row r="44" spans="1:8" ht="30.75" customHeight="1">
      <c r="B44" s="31" t="s">
        <v>152</v>
      </c>
      <c r="C44" s="11">
        <v>0</v>
      </c>
      <c r="D44" s="11" t="s">
        <v>100</v>
      </c>
      <c r="E44" s="8"/>
      <c r="F44" s="8"/>
      <c r="G44" s="8"/>
      <c r="H44" s="8"/>
    </row>
    <row r="45" spans="1:8" ht="30.75" customHeight="1">
      <c r="B45" s="31" t="s">
        <v>35</v>
      </c>
      <c r="C45" s="11">
        <v>1.929</v>
      </c>
      <c r="D45" s="11" t="s">
        <v>100</v>
      </c>
      <c r="E45" s="8"/>
      <c r="F45" s="8"/>
      <c r="G45" s="8"/>
      <c r="H45" s="8"/>
    </row>
    <row r="46" spans="1:8" ht="30.75" customHeight="1">
      <c r="B46" s="31" t="s">
        <v>97</v>
      </c>
      <c r="C46" s="11">
        <v>0</v>
      </c>
      <c r="D46" s="11" t="s">
        <v>112</v>
      </c>
      <c r="E46" s="8"/>
      <c r="F46" s="8"/>
      <c r="G46" s="8"/>
      <c r="H46" s="8"/>
    </row>
    <row r="47" spans="1:8" ht="30.75" customHeight="1">
      <c r="B47" s="31" t="s">
        <v>98</v>
      </c>
      <c r="C47" s="11">
        <v>0.83499999999999996</v>
      </c>
      <c r="D47" s="11" t="s">
        <v>112</v>
      </c>
      <c r="E47" s="8"/>
      <c r="F47" s="8"/>
      <c r="G47" s="8"/>
      <c r="H47" s="8"/>
    </row>
    <row r="48" spans="1:8" ht="30.75" customHeight="1">
      <c r="B48" s="31" t="s">
        <v>118</v>
      </c>
      <c r="C48" s="11">
        <v>4.83</v>
      </c>
      <c r="D48" s="11" t="s">
        <v>101</v>
      </c>
      <c r="E48" s="8"/>
      <c r="F48" s="8"/>
      <c r="G48" s="8"/>
      <c r="H48" s="8"/>
    </row>
    <row r="49" spans="2:7" ht="30.75" customHeight="1">
      <c r="B49" s="31" t="s">
        <v>46</v>
      </c>
      <c r="C49" s="11"/>
      <c r="D49" s="11"/>
      <c r="E49" s="8"/>
      <c r="F49" s="8"/>
      <c r="G49" s="8"/>
    </row>
    <row r="50" spans="2:7" ht="30.75" customHeight="1">
      <c r="B50" s="8"/>
      <c r="C50" s="133"/>
      <c r="D50" s="133"/>
      <c r="E50" s="8"/>
      <c r="F50" s="8"/>
      <c r="G50" s="8"/>
    </row>
    <row r="51" spans="2:7" ht="51" customHeight="1">
      <c r="B51" s="319" t="s">
        <v>677</v>
      </c>
      <c r="C51" s="319"/>
      <c r="D51" s="319"/>
      <c r="E51" s="319"/>
      <c r="F51" s="319"/>
      <c r="G51" s="319"/>
    </row>
    <row r="52" spans="2:7" ht="30.75" customHeight="1">
      <c r="B52" s="266"/>
      <c r="C52" s="8"/>
      <c r="D52" s="8"/>
      <c r="E52" s="8"/>
      <c r="F52" s="8"/>
      <c r="G52" s="8"/>
    </row>
    <row r="53" spans="2:7" ht="30.75" customHeight="1">
      <c r="B53" s="8"/>
      <c r="C53" s="8"/>
      <c r="D53" s="10" t="s">
        <v>301</v>
      </c>
      <c r="E53" s="8"/>
      <c r="F53" s="8"/>
      <c r="G53" s="8"/>
    </row>
    <row r="54" spans="2:7" ht="50" customHeight="1">
      <c r="B54" s="120" t="s">
        <v>270</v>
      </c>
      <c r="C54" s="120" t="s">
        <v>116</v>
      </c>
      <c r="D54" s="120" t="s">
        <v>38</v>
      </c>
      <c r="E54" s="8"/>
      <c r="F54" s="8"/>
    </row>
    <row r="55" spans="2:7" ht="30.75" customHeight="1">
      <c r="B55" s="31" t="s">
        <v>266</v>
      </c>
      <c r="C55" s="11"/>
      <c r="D55" s="11"/>
      <c r="E55" s="8"/>
      <c r="F55" s="8"/>
    </row>
    <row r="56" spans="2:7" ht="30.75" customHeight="1">
      <c r="B56" s="31" t="s">
        <v>678</v>
      </c>
      <c r="C56" s="14">
        <v>1400</v>
      </c>
      <c r="D56" s="11"/>
      <c r="E56" s="8"/>
      <c r="F56" s="8"/>
    </row>
    <row r="57" spans="2:7" ht="30.75" customHeight="1">
      <c r="B57" s="31" t="s">
        <v>679</v>
      </c>
      <c r="C57" s="14">
        <v>10</v>
      </c>
      <c r="D57" s="11"/>
      <c r="E57" s="8"/>
      <c r="F57" s="8"/>
    </row>
    <row r="58" spans="2:7" ht="30.75" customHeight="1">
      <c r="B58" s="31" t="s">
        <v>680</v>
      </c>
      <c r="C58" s="14">
        <v>3120</v>
      </c>
      <c r="D58" s="11"/>
      <c r="E58" s="8"/>
      <c r="F58" s="8"/>
    </row>
    <row r="59" spans="2:7" ht="30.75" customHeight="1">
      <c r="B59" s="31" t="s">
        <v>681</v>
      </c>
      <c r="C59" s="14">
        <v>43</v>
      </c>
      <c r="D59" s="11">
        <v>13</v>
      </c>
      <c r="E59" s="8"/>
      <c r="F59" s="8"/>
    </row>
    <row r="60" spans="2:7" ht="30.75" customHeight="1">
      <c r="B60" s="31" t="s">
        <v>682</v>
      </c>
      <c r="C60" s="14">
        <v>0</v>
      </c>
      <c r="D60" s="11"/>
      <c r="E60" s="8"/>
      <c r="F60" s="8"/>
    </row>
    <row r="61" spans="2:7" ht="30.75" customHeight="1">
      <c r="B61" s="31" t="s">
        <v>268</v>
      </c>
      <c r="C61" s="14">
        <v>4573</v>
      </c>
      <c r="D61" s="11">
        <f>SUM(D56:D60)</f>
        <v>13</v>
      </c>
      <c r="E61" s="8"/>
      <c r="F61" s="18"/>
    </row>
    <row r="62" spans="2:7" ht="30.75" customHeight="1">
      <c r="B62" s="31" t="s">
        <v>267</v>
      </c>
      <c r="C62" s="11"/>
      <c r="D62" s="11"/>
      <c r="E62" s="8"/>
      <c r="F62" s="8"/>
    </row>
    <row r="63" spans="2:7" ht="30.75" customHeight="1">
      <c r="B63" s="31" t="s">
        <v>683</v>
      </c>
      <c r="C63" s="14"/>
      <c r="D63" s="11"/>
      <c r="E63" s="8"/>
      <c r="F63" s="8"/>
    </row>
    <row r="64" spans="2:7" ht="30.75" customHeight="1">
      <c r="B64" s="31" t="s">
        <v>684</v>
      </c>
      <c r="C64" s="11"/>
      <c r="D64" s="11"/>
      <c r="E64" s="8"/>
      <c r="F64" s="8"/>
    </row>
    <row r="65" spans="2:7" ht="30.75" customHeight="1">
      <c r="B65" s="31" t="s">
        <v>685</v>
      </c>
      <c r="C65" s="11"/>
      <c r="D65" s="11"/>
      <c r="E65" s="8"/>
      <c r="F65" s="8"/>
    </row>
    <row r="66" spans="2:7" ht="30.75" customHeight="1">
      <c r="B66" s="31" t="s">
        <v>686</v>
      </c>
      <c r="C66" s="11"/>
      <c r="D66" s="11"/>
      <c r="E66" s="8"/>
      <c r="F66" s="8"/>
    </row>
    <row r="67" spans="2:7" ht="30.75" customHeight="1">
      <c r="B67" s="31" t="s">
        <v>269</v>
      </c>
      <c r="C67" s="11"/>
      <c r="D67" s="11"/>
      <c r="E67" s="8"/>
      <c r="F67" s="8"/>
    </row>
    <row r="68" spans="2:7" ht="30.75" customHeight="1">
      <c r="B68" s="115" t="s">
        <v>145</v>
      </c>
      <c r="C68" s="129"/>
      <c r="D68" s="129"/>
      <c r="E68" s="8"/>
      <c r="F68" s="8"/>
    </row>
    <row r="69" spans="2:7" ht="30.75" customHeight="1">
      <c r="B69" s="32"/>
      <c r="C69" s="221"/>
      <c r="D69" s="221"/>
      <c r="E69" s="8"/>
      <c r="F69" s="8"/>
    </row>
    <row r="70" spans="2:7" ht="25" customHeight="1">
      <c r="B70" s="325" t="s">
        <v>651</v>
      </c>
      <c r="C70" s="325"/>
      <c r="D70" s="325"/>
      <c r="E70" s="8"/>
      <c r="F70" s="8"/>
      <c r="G70" s="8"/>
    </row>
    <row r="71" spans="2:7" ht="25" customHeight="1">
      <c r="B71" s="325" t="s">
        <v>687</v>
      </c>
      <c r="C71" s="325"/>
      <c r="D71" s="325"/>
      <c r="E71" s="8"/>
      <c r="F71" s="8"/>
      <c r="G71" s="8"/>
    </row>
    <row r="72" spans="2:7" ht="30.75" customHeight="1">
      <c r="B72" s="43"/>
      <c r="C72" s="133"/>
      <c r="D72" s="133"/>
      <c r="E72" s="8"/>
      <c r="F72" s="8"/>
      <c r="G72" s="8"/>
    </row>
    <row r="73" spans="2:7" ht="30.75" customHeight="1">
      <c r="B73" s="270" t="s">
        <v>707</v>
      </c>
      <c r="C73" s="35"/>
      <c r="G73" s="267" t="s">
        <v>708</v>
      </c>
    </row>
    <row r="74" spans="2:7" ht="30.75" customHeight="1">
      <c r="G74" s="8"/>
    </row>
    <row r="75" spans="2:7" ht="48.75" customHeight="1">
      <c r="B75" s="307" t="s">
        <v>464</v>
      </c>
      <c r="C75" s="307"/>
      <c r="D75" s="307"/>
      <c r="E75" s="307"/>
      <c r="F75" s="307"/>
      <c r="G75" s="307"/>
    </row>
    <row r="76" spans="2:7" ht="30.75" customHeight="1">
      <c r="B76" s="8"/>
      <c r="C76" s="8"/>
      <c r="D76" s="8"/>
      <c r="E76" s="8"/>
      <c r="F76" s="8"/>
      <c r="G76" s="8"/>
    </row>
    <row r="77" spans="2:7" ht="30.75" customHeight="1">
      <c r="B77" s="8"/>
      <c r="C77" s="8"/>
      <c r="D77" s="8"/>
      <c r="E77" s="8"/>
      <c r="F77" s="8"/>
      <c r="G77" s="8"/>
    </row>
    <row r="78" spans="2:7" ht="30.75" customHeight="1">
      <c r="B78" s="8"/>
      <c r="C78" s="8"/>
      <c r="D78" s="8"/>
      <c r="E78" s="8"/>
      <c r="F78" s="8"/>
      <c r="G78" s="8"/>
    </row>
    <row r="79" spans="2:7" ht="30.75" customHeight="1">
      <c r="B79" s="8"/>
      <c r="C79" s="8"/>
      <c r="D79" s="8"/>
      <c r="E79" s="8"/>
      <c r="F79" s="8"/>
      <c r="G79" s="8"/>
    </row>
    <row r="80" spans="2:7" ht="30.75" customHeight="1">
      <c r="B80" s="8"/>
      <c r="C80" s="8"/>
      <c r="D80" s="8"/>
      <c r="E80" s="8"/>
      <c r="F80" s="8"/>
      <c r="G80" s="8"/>
    </row>
    <row r="81" spans="2:7" ht="30.75" customHeight="1">
      <c r="B81" s="8"/>
      <c r="C81" s="8"/>
      <c r="D81" s="8"/>
      <c r="E81" s="8"/>
      <c r="F81" s="8"/>
      <c r="G81" s="8"/>
    </row>
  </sheetData>
  <mergeCells count="9">
    <mergeCell ref="B70:D70"/>
    <mergeCell ref="B71:D71"/>
    <mergeCell ref="B75:G75"/>
    <mergeCell ref="F2:G2"/>
    <mergeCell ref="B5:G5"/>
    <mergeCell ref="B8:B9"/>
    <mergeCell ref="C8:G8"/>
    <mergeCell ref="B37:G37"/>
    <mergeCell ref="B51:G51"/>
  </mergeCells>
  <phoneticPr fontId="48" type="noConversion"/>
  <hyperlinks>
    <hyperlink ref="B75" location="'lista de datos'!A1" display="Volver al índice"/>
    <hyperlink ref="B73" location="accidentes!A1" display=" Atrás "/>
    <hyperlink ref="G73" location="'patrimonio '!A1" display="Siguiente   "/>
  </hyperlinks>
  <pageMargins left="0.19" right="0.4" top="1.7599999999999998" bottom="0.98" header="0.49" footer="0.49"/>
  <pageSetup scale="66" fitToHeight="4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2" manualBreakCount="2">
    <brk id="26" max="7" man="1"/>
    <brk id="50" max="7" man="1"/>
  </rowBreaks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63"/>
  <sheetViews>
    <sheetView workbookViewId="0"/>
  </sheetViews>
  <sheetFormatPr baseColWidth="10" defaultColWidth="8.83203125" defaultRowHeight="30.75" customHeight="1" x14ac:dyDescent="0"/>
  <cols>
    <col min="1" max="1" width="12.83203125" style="6" customWidth="1"/>
    <col min="2" max="2" width="51" style="6" customWidth="1"/>
    <col min="3" max="3" width="19.83203125" style="6" customWidth="1"/>
    <col min="4" max="4" width="22.83203125" style="6" customWidth="1"/>
    <col min="5" max="5" width="12.83203125" style="6" customWidth="1"/>
    <col min="6" max="6" width="10.33203125" style="6" bestFit="1" customWidth="1"/>
    <col min="7" max="7" width="13.33203125" style="6" bestFit="1" customWidth="1"/>
    <col min="8" max="8" width="16.5" style="6" bestFit="1" customWidth="1"/>
    <col min="9" max="9" width="11" style="6" bestFit="1" customWidth="1"/>
    <col min="10" max="16384" width="8.83203125" style="6"/>
  </cols>
  <sheetData>
    <row r="1" spans="2:13" s="1" customFormat="1" ht="30.75" customHeight="1"/>
    <row r="2" spans="2:13" s="1" customFormat="1" ht="62" customHeight="1">
      <c r="B2" s="2"/>
      <c r="C2" s="288" t="s">
        <v>711</v>
      </c>
      <c r="D2" s="288"/>
      <c r="E2" s="3"/>
      <c r="F2" s="2"/>
    </row>
    <row r="3" spans="2:13" s="1" customFormat="1" ht="30.75" customHeight="1">
      <c r="B3" s="2"/>
      <c r="C3" s="2"/>
      <c r="D3" s="2"/>
      <c r="E3" s="2"/>
      <c r="J3" s="4"/>
      <c r="K3" s="4"/>
      <c r="L3" s="4"/>
      <c r="M3" s="4"/>
    </row>
    <row r="5" spans="2:13" ht="51" customHeight="1">
      <c r="B5" s="319" t="s">
        <v>449</v>
      </c>
      <c r="C5" s="319"/>
      <c r="D5" s="319"/>
      <c r="E5" s="5"/>
    </row>
    <row r="6" spans="2:13" ht="30.75" customHeight="1">
      <c r="B6" s="7"/>
      <c r="C6" s="8"/>
      <c r="D6" s="9"/>
      <c r="E6" s="8"/>
    </row>
    <row r="7" spans="2:13" ht="30.75" customHeight="1">
      <c r="B7" s="8"/>
      <c r="C7" s="8"/>
      <c r="D7" s="10" t="s">
        <v>301</v>
      </c>
      <c r="E7" s="8"/>
    </row>
    <row r="8" spans="2:13" ht="30.75" customHeight="1">
      <c r="B8" s="340" t="s">
        <v>60</v>
      </c>
      <c r="C8" s="306" t="s">
        <v>450</v>
      </c>
      <c r="D8" s="306"/>
      <c r="E8" s="8"/>
    </row>
    <row r="9" spans="2:13" ht="30.75" customHeight="1">
      <c r="B9" s="340"/>
      <c r="C9" s="272" t="s">
        <v>440</v>
      </c>
      <c r="D9" s="272" t="s">
        <v>92</v>
      </c>
      <c r="E9" s="8"/>
    </row>
    <row r="10" spans="2:13" ht="30.75" customHeight="1">
      <c r="B10" s="12" t="s">
        <v>8</v>
      </c>
      <c r="C10" s="13">
        <v>1600000</v>
      </c>
      <c r="D10" s="14"/>
      <c r="E10" s="8"/>
    </row>
    <row r="11" spans="2:13" ht="30.75" customHeight="1">
      <c r="B11" s="12" t="s">
        <v>9</v>
      </c>
      <c r="C11" s="13">
        <v>1350000</v>
      </c>
      <c r="D11" s="14"/>
      <c r="E11" s="8"/>
    </row>
    <row r="12" spans="2:13" ht="30.75" customHeight="1">
      <c r="B12" s="12" t="s">
        <v>10</v>
      </c>
      <c r="C12" s="13">
        <v>1100000</v>
      </c>
      <c r="D12" s="13">
        <v>400000</v>
      </c>
      <c r="E12" s="8"/>
    </row>
    <row r="13" spans="2:13" ht="30.75" customHeight="1">
      <c r="B13" s="12" t="s">
        <v>11</v>
      </c>
      <c r="C13" s="13">
        <v>800000</v>
      </c>
      <c r="D13" s="13">
        <v>350000</v>
      </c>
      <c r="E13" s="8"/>
    </row>
    <row r="14" spans="2:13" ht="30.75" customHeight="1">
      <c r="B14" s="15"/>
      <c r="C14" s="16"/>
      <c r="D14" s="16"/>
      <c r="E14" s="8"/>
    </row>
    <row r="15" spans="2:13" ht="25" customHeight="1">
      <c r="B15" s="325" t="s">
        <v>451</v>
      </c>
      <c r="C15" s="325"/>
      <c r="D15" s="325"/>
      <c r="E15" s="8"/>
    </row>
    <row r="16" spans="2:13" ht="25" customHeight="1">
      <c r="B16" s="372" t="s">
        <v>452</v>
      </c>
      <c r="C16" s="372"/>
      <c r="D16" s="372"/>
      <c r="E16" s="8"/>
    </row>
    <row r="17" spans="2:5" ht="30.75" customHeight="1">
      <c r="B17" s="17"/>
      <c r="C17" s="17"/>
      <c r="D17" s="17"/>
      <c r="E17" s="8"/>
    </row>
    <row r="18" spans="2:5" ht="25" customHeight="1">
      <c r="B18" s="332" t="s">
        <v>453</v>
      </c>
      <c r="C18" s="332"/>
      <c r="D18" s="332"/>
      <c r="E18" s="8"/>
    </row>
    <row r="19" spans="2:5" ht="30.75" customHeight="1">
      <c r="B19" s="8"/>
      <c r="C19" s="18"/>
      <c r="D19" s="18"/>
      <c r="E19" s="8"/>
    </row>
    <row r="20" spans="2:5" s="19" customFormat="1" ht="51" customHeight="1">
      <c r="B20" s="319" t="s">
        <v>454</v>
      </c>
      <c r="C20" s="319"/>
      <c r="D20" s="319"/>
    </row>
    <row r="21" spans="2:5" ht="30.75" customHeight="1">
      <c r="B21" s="9"/>
      <c r="C21" s="18"/>
      <c r="D21" s="20"/>
      <c r="E21" s="8"/>
    </row>
    <row r="22" spans="2:5" ht="30.75" customHeight="1">
      <c r="B22" s="8"/>
      <c r="C22" s="18"/>
      <c r="D22" s="21" t="s">
        <v>301</v>
      </c>
      <c r="E22" s="8"/>
    </row>
    <row r="23" spans="2:5" ht="30.75" customHeight="1">
      <c r="B23" s="355" t="s">
        <v>32</v>
      </c>
      <c r="C23" s="22" t="s">
        <v>455</v>
      </c>
      <c r="D23" s="22" t="s">
        <v>456</v>
      </c>
    </row>
    <row r="24" spans="2:5" ht="30.75" customHeight="1">
      <c r="B24" s="355"/>
      <c r="C24" s="22" t="s">
        <v>93</v>
      </c>
      <c r="D24" s="22" t="s">
        <v>198</v>
      </c>
    </row>
    <row r="25" spans="2:5" ht="30.75" customHeight="1">
      <c r="B25" s="23" t="s">
        <v>187</v>
      </c>
      <c r="C25" s="14">
        <v>0</v>
      </c>
      <c r="D25" s="14">
        <v>0</v>
      </c>
    </row>
    <row r="26" spans="2:5" ht="30.75" customHeight="1">
      <c r="B26" s="23" t="s">
        <v>192</v>
      </c>
      <c r="C26" s="14">
        <v>0</v>
      </c>
      <c r="D26" s="14">
        <v>0</v>
      </c>
    </row>
    <row r="27" spans="2:5" ht="30.75" customHeight="1">
      <c r="B27" s="23" t="s">
        <v>132</v>
      </c>
      <c r="C27" s="14">
        <v>0</v>
      </c>
      <c r="D27" s="14">
        <v>0</v>
      </c>
    </row>
    <row r="28" spans="2:5" ht="30.75" customHeight="1">
      <c r="B28" s="23" t="s">
        <v>193</v>
      </c>
      <c r="C28" s="14">
        <v>64000</v>
      </c>
      <c r="D28" s="14">
        <v>49000</v>
      </c>
    </row>
    <row r="29" spans="2:5" ht="30.75" customHeight="1">
      <c r="B29" s="23" t="s">
        <v>221</v>
      </c>
      <c r="C29" s="14">
        <v>0</v>
      </c>
      <c r="D29" s="14">
        <v>0</v>
      </c>
    </row>
    <row r="30" spans="2:5" ht="30.75" customHeight="1">
      <c r="B30" s="24" t="s">
        <v>65</v>
      </c>
      <c r="C30" s="14">
        <v>180000</v>
      </c>
      <c r="D30" s="14">
        <v>100000</v>
      </c>
    </row>
    <row r="31" spans="2:5" ht="30.75" customHeight="1">
      <c r="B31" s="24" t="s">
        <v>4</v>
      </c>
      <c r="C31" s="14">
        <v>0</v>
      </c>
      <c r="D31" s="14">
        <v>0</v>
      </c>
    </row>
    <row r="32" spans="2:5" ht="30.75" customHeight="1">
      <c r="B32" s="24" t="s">
        <v>188</v>
      </c>
      <c r="C32" s="14">
        <v>350000</v>
      </c>
      <c r="D32" s="14">
        <v>210000</v>
      </c>
    </row>
    <row r="33" spans="2:6" ht="30.75" customHeight="1">
      <c r="B33" s="24" t="s">
        <v>457</v>
      </c>
      <c r="C33" s="14">
        <v>180000</v>
      </c>
      <c r="D33" s="14">
        <v>100000</v>
      </c>
      <c r="F33" s="25"/>
    </row>
    <row r="34" spans="2:6" ht="30.75" customHeight="1">
      <c r="B34" s="24" t="s">
        <v>189</v>
      </c>
      <c r="C34" s="14">
        <v>0</v>
      </c>
      <c r="D34" s="14">
        <v>0</v>
      </c>
    </row>
    <row r="35" spans="2:6" ht="30.75" customHeight="1">
      <c r="B35" s="24" t="s">
        <v>190</v>
      </c>
      <c r="C35" s="14">
        <v>0</v>
      </c>
      <c r="D35" s="14">
        <v>0</v>
      </c>
    </row>
    <row r="36" spans="2:6" ht="30.75" customHeight="1">
      <c r="B36" s="24" t="s">
        <v>322</v>
      </c>
      <c r="C36" s="14">
        <v>6302000</v>
      </c>
      <c r="D36" s="14">
        <v>1890600</v>
      </c>
    </row>
    <row r="37" spans="2:6" ht="30.75" customHeight="1">
      <c r="B37" s="24" t="s">
        <v>323</v>
      </c>
      <c r="C37" s="14">
        <v>6302000</v>
      </c>
      <c r="D37" s="14">
        <v>1831729.0003497615</v>
      </c>
    </row>
    <row r="38" spans="2:6" ht="30.75" customHeight="1">
      <c r="B38" s="24" t="s">
        <v>324</v>
      </c>
      <c r="C38" s="14">
        <v>5041600</v>
      </c>
      <c r="D38" s="14">
        <v>3151000</v>
      </c>
    </row>
    <row r="39" spans="2:6" ht="30.75" customHeight="1">
      <c r="B39" s="24" t="s">
        <v>191</v>
      </c>
      <c r="C39" s="14">
        <v>180000</v>
      </c>
      <c r="D39" s="14">
        <v>70000</v>
      </c>
    </row>
    <row r="40" spans="2:6" ht="30.75" customHeight="1">
      <c r="B40" s="26" t="s">
        <v>91</v>
      </c>
      <c r="C40" s="14">
        <v>0</v>
      </c>
      <c r="D40" s="14">
        <v>0</v>
      </c>
    </row>
    <row r="41" spans="2:6" ht="30.75" customHeight="1">
      <c r="B41" s="24" t="s">
        <v>194</v>
      </c>
      <c r="C41" s="14">
        <v>0</v>
      </c>
      <c r="D41" s="14">
        <v>0</v>
      </c>
    </row>
    <row r="42" spans="2:6" ht="30.75" customHeight="1">
      <c r="B42" s="27"/>
      <c r="C42" s="28"/>
      <c r="D42" s="28"/>
    </row>
    <row r="43" spans="2:6" ht="25" customHeight="1">
      <c r="B43" s="320" t="s">
        <v>458</v>
      </c>
      <c r="C43" s="320"/>
      <c r="D43" s="320"/>
    </row>
    <row r="44" spans="2:6" ht="25" customHeight="1">
      <c r="B44" s="367" t="s">
        <v>459</v>
      </c>
      <c r="C44" s="367"/>
      <c r="D44" s="367"/>
    </row>
    <row r="45" spans="2:6" ht="25" customHeight="1">
      <c r="B45" s="8"/>
      <c r="C45" s="29"/>
      <c r="D45" s="29"/>
    </row>
    <row r="46" spans="2:6" ht="25" customHeight="1">
      <c r="B46" s="332" t="s">
        <v>460</v>
      </c>
      <c r="C46" s="332"/>
      <c r="D46" s="332"/>
      <c r="E46" s="8"/>
    </row>
    <row r="47" spans="2:6" ht="25" customHeight="1">
      <c r="B47" s="332" t="s">
        <v>461</v>
      </c>
      <c r="C47" s="332"/>
      <c r="D47" s="332"/>
      <c r="E47" s="8"/>
    </row>
    <row r="48" spans="2:6" ht="25" customHeight="1">
      <c r="B48" s="332" t="s">
        <v>462</v>
      </c>
      <c r="C48" s="332"/>
      <c r="D48" s="332"/>
      <c r="E48" s="8"/>
    </row>
    <row r="49" spans="2:10" ht="30.75" customHeight="1">
      <c r="B49" s="15"/>
      <c r="C49" s="30"/>
      <c r="D49" s="18"/>
      <c r="E49" s="8"/>
      <c r="F49" s="8"/>
      <c r="G49" s="8"/>
      <c r="H49" s="8"/>
      <c r="I49" s="8"/>
      <c r="J49" s="8"/>
    </row>
    <row r="50" spans="2:10" ht="51" customHeight="1">
      <c r="B50" s="319" t="s">
        <v>463</v>
      </c>
      <c r="C50" s="319"/>
      <c r="D50" s="319"/>
      <c r="E50" s="8"/>
      <c r="F50" s="8"/>
      <c r="G50" s="8"/>
      <c r="H50" s="8"/>
      <c r="I50" s="8"/>
      <c r="J50" s="8"/>
    </row>
    <row r="51" spans="2:10" ht="30.75" customHeight="1">
      <c r="B51" s="8"/>
      <c r="C51" s="18"/>
      <c r="E51" s="8"/>
      <c r="F51" s="8"/>
      <c r="G51" s="8"/>
      <c r="H51" s="8"/>
      <c r="I51" s="8"/>
      <c r="J51" s="8"/>
    </row>
    <row r="52" spans="2:10" ht="30.75" customHeight="1">
      <c r="B52" s="8"/>
      <c r="C52" s="18"/>
      <c r="D52" s="21" t="s">
        <v>301</v>
      </c>
      <c r="E52" s="8"/>
      <c r="F52" s="8"/>
      <c r="G52" s="8"/>
      <c r="H52" s="8"/>
      <c r="I52" s="8"/>
      <c r="J52" s="8"/>
    </row>
    <row r="53" spans="2:10" ht="30.75" customHeight="1">
      <c r="B53" s="306" t="s">
        <v>32</v>
      </c>
      <c r="C53" s="22" t="s">
        <v>455</v>
      </c>
      <c r="D53" s="22" t="s">
        <v>456</v>
      </c>
      <c r="E53" s="8"/>
      <c r="F53" s="8"/>
      <c r="G53" s="8"/>
      <c r="H53" s="8"/>
      <c r="I53" s="8"/>
      <c r="J53" s="8"/>
    </row>
    <row r="54" spans="2:10" ht="30.75" customHeight="1">
      <c r="B54" s="306"/>
      <c r="C54" s="22" t="s">
        <v>93</v>
      </c>
      <c r="D54" s="22" t="s">
        <v>94</v>
      </c>
      <c r="E54" s="8"/>
      <c r="F54" s="8"/>
      <c r="G54" s="8"/>
      <c r="H54" s="8"/>
      <c r="I54" s="8"/>
      <c r="J54" s="8"/>
    </row>
    <row r="55" spans="2:10" ht="30.75" customHeight="1">
      <c r="B55" s="31" t="s">
        <v>116</v>
      </c>
      <c r="C55" s="14">
        <v>64000</v>
      </c>
      <c r="D55" s="14">
        <v>22400</v>
      </c>
      <c r="E55" s="8"/>
      <c r="F55" s="25"/>
      <c r="G55" s="8"/>
      <c r="H55" s="8"/>
      <c r="I55" s="8"/>
      <c r="J55" s="8"/>
    </row>
    <row r="56" spans="2:10" ht="30.75" customHeight="1">
      <c r="B56" s="31" t="s">
        <v>38</v>
      </c>
      <c r="C56" s="14">
        <v>9500</v>
      </c>
      <c r="D56" s="14">
        <v>3800</v>
      </c>
      <c r="E56" s="8"/>
      <c r="F56" s="8"/>
      <c r="G56" s="8"/>
      <c r="H56" s="8"/>
      <c r="I56" s="8"/>
      <c r="J56" s="8"/>
    </row>
    <row r="57" spans="2:10" ht="30.75" customHeight="1">
      <c r="B57" s="32"/>
      <c r="C57" s="33"/>
      <c r="D57" s="33"/>
      <c r="E57" s="8"/>
      <c r="F57" s="8"/>
      <c r="G57" s="8"/>
      <c r="H57" s="8"/>
      <c r="I57" s="8"/>
      <c r="J57" s="8"/>
    </row>
    <row r="58" spans="2:10" ht="25" customHeight="1">
      <c r="B58" s="320" t="s">
        <v>458</v>
      </c>
      <c r="C58" s="320"/>
      <c r="D58" s="320"/>
      <c r="E58" s="8"/>
      <c r="F58" s="8"/>
      <c r="G58" s="8"/>
      <c r="H58" s="8"/>
      <c r="I58" s="8"/>
      <c r="J58" s="8"/>
    </row>
    <row r="59" spans="2:10" ht="25" customHeight="1">
      <c r="B59" s="367" t="s">
        <v>459</v>
      </c>
      <c r="C59" s="367"/>
      <c r="D59" s="367"/>
      <c r="E59" s="8"/>
      <c r="F59" s="8"/>
      <c r="G59" s="8"/>
      <c r="H59" s="8"/>
      <c r="I59" s="8"/>
      <c r="J59" s="8"/>
    </row>
    <row r="61" spans="2:10" ht="30.75" customHeight="1">
      <c r="B61" s="34" t="s">
        <v>709</v>
      </c>
      <c r="C61" s="35"/>
      <c r="D61" s="36"/>
    </row>
    <row r="62" spans="2:10" ht="30.75" customHeight="1">
      <c r="G62" s="8"/>
    </row>
    <row r="63" spans="2:10" ht="50" customHeight="1">
      <c r="B63" s="307" t="s">
        <v>464</v>
      </c>
      <c r="C63" s="307"/>
      <c r="D63" s="307"/>
      <c r="E63" s="37"/>
      <c r="F63" s="37"/>
      <c r="G63" s="37"/>
    </row>
  </sheetData>
  <mergeCells count="19">
    <mergeCell ref="B44:D44"/>
    <mergeCell ref="B46:D46"/>
    <mergeCell ref="B63:D63"/>
    <mergeCell ref="B47:D47"/>
    <mergeCell ref="B48:D48"/>
    <mergeCell ref="B50:D50"/>
    <mergeCell ref="B53:B54"/>
    <mergeCell ref="B58:D58"/>
    <mergeCell ref="B59:D59"/>
    <mergeCell ref="B16:D16"/>
    <mergeCell ref="B18:D18"/>
    <mergeCell ref="B20:D20"/>
    <mergeCell ref="B23:B24"/>
    <mergeCell ref="B43:D43"/>
    <mergeCell ref="C2:D2"/>
    <mergeCell ref="B5:D5"/>
    <mergeCell ref="B8:B9"/>
    <mergeCell ref="C8:D8"/>
    <mergeCell ref="B15:D15"/>
  </mergeCells>
  <phoneticPr fontId="48" type="noConversion"/>
  <hyperlinks>
    <hyperlink ref="B63" location="'lista de datos'!A1" display="Volver al índice"/>
    <hyperlink ref="B61" location="'impuestos-costos'!A1" display="ç Atrás"/>
  </hyperlinks>
  <pageMargins left="0.19" right="0.4" top="1.7599999999999998" bottom="0.98" header="0.49" footer="0.49"/>
  <pageSetup scale="92" fitToHeight="4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introducción  </vt:lpstr>
      <vt:lpstr>lista de datos</vt:lpstr>
      <vt:lpstr>datos generales</vt:lpstr>
      <vt:lpstr>socioeconómicos</vt:lpstr>
      <vt:lpstr>infraestructura </vt:lpstr>
      <vt:lpstr>flota de vehículos</vt:lpstr>
      <vt:lpstr>movilidad</vt:lpstr>
      <vt:lpstr>gestión del tránsito </vt:lpstr>
      <vt:lpstr>oferta tp publico </vt:lpstr>
      <vt:lpstr>tarifas tp publico </vt:lpstr>
      <vt:lpstr>energía </vt:lpstr>
      <vt:lpstr>contaminación </vt:lpstr>
      <vt:lpstr>accidentes</vt:lpstr>
      <vt:lpstr>impuestos-costos</vt:lpstr>
      <vt:lpstr>patrimonio </vt:lpstr>
    </vt:vector>
  </TitlesOfParts>
  <Company>ANTP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antp-eduardo</dc:creator>
  <cp:lastModifiedBy>vivi Mora</cp:lastModifiedBy>
  <cp:lastPrinted>2015-06-18T03:40:32Z</cp:lastPrinted>
  <dcterms:created xsi:type="dcterms:W3CDTF">2007-07-17T14:52:22Z</dcterms:created>
  <dcterms:modified xsi:type="dcterms:W3CDTF">2015-06-18T03:40:36Z</dcterms:modified>
</cp:coreProperties>
</file>